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10" windowWidth="14055" windowHeight="10935" activeTab="1"/>
  </bookViews>
  <sheets>
    <sheet name="rozpočet projektu celkem" sheetId="1" r:id="rId1"/>
    <sheet name="Soupis položek" sheetId="2" r:id="rId2"/>
  </sheets>
  <definedNames>
    <definedName name="_xlnm.Print_Area" localSheetId="0">'rozpočet projektu celkem'!$A$1:$E$28</definedName>
    <definedName name="_xlnm.Print_Area" localSheetId="1">'Soupis položek'!$A$1:$F$89</definedName>
  </definedNames>
  <calcPr calcId="191029"/>
  <extLst/>
</workbook>
</file>

<file path=xl/comments2.xml><?xml version="1.0" encoding="utf-8"?>
<comments xmlns="http://schemas.openxmlformats.org/spreadsheetml/2006/main">
  <authors>
    <author>Šišková Grznárová Hana Mgr. MBA</author>
  </authors>
  <commentList>
    <comment ref="E16" authorId="0">
      <text>
        <r>
          <rPr>
            <b/>
            <sz val="9"/>
            <rFont val="Tahoma"/>
            <family val="2"/>
          </rPr>
          <t>Šišková Grznárová Hana Mgr. MBA:</t>
        </r>
        <r>
          <rPr>
            <sz val="9"/>
            <rFont val="Tahoma"/>
            <family val="2"/>
          </rPr>
          <t xml:space="preserve">
může být navýšeno na max.40 tis. Kč</t>
        </r>
      </text>
    </comment>
  </commentList>
</comments>
</file>

<file path=xl/sharedStrings.xml><?xml version="1.0" encoding="utf-8"?>
<sst xmlns="http://schemas.openxmlformats.org/spreadsheetml/2006/main" count="189" uniqueCount="122">
  <si>
    <t>ROZPOČET ZPŮSOBILÝCH VÝDAJŮ</t>
  </si>
  <si>
    <t>Rozpočt. položka</t>
  </si>
  <si>
    <t>Název výdaje</t>
  </si>
  <si>
    <t>Plánované celkové výdaje na položku</t>
  </si>
  <si>
    <t>Zdůvodnění výše výdaje*</t>
  </si>
  <si>
    <t>1</t>
  </si>
  <si>
    <t>Osobní náklady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</si>
  <si>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</si>
  <si>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</si>
  <si>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</si>
  <si>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</si>
  <si>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</si>
  <si>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</si>
  <si>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</si>
  <si>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</si>
  <si>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</si>
  <si>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Celkové plánované způsobilé výdaje</t>
  </si>
  <si>
    <t>Šedá pole nevyplňujte.</t>
  </si>
  <si>
    <t>Číslo verze: 1.0</t>
  </si>
  <si>
    <t>poznámka (hrubá mzda)</t>
  </si>
  <si>
    <t>lékař (1 úvazek)</t>
  </si>
  <si>
    <t>superhrubá mzda</t>
  </si>
  <si>
    <t>všeobecná zdravotní sestra (1 úvazek)</t>
  </si>
  <si>
    <t>řidič (0,5 úvazek)</t>
  </si>
  <si>
    <t>administrativní pracovník (0,5 úvazku)</t>
  </si>
  <si>
    <t>celkové mzdové náklady</t>
  </si>
  <si>
    <t>poznámka</t>
  </si>
  <si>
    <t>vozidlo</t>
  </si>
  <si>
    <t>ks</t>
  </si>
  <si>
    <t>pohonné hmoty</t>
  </si>
  <si>
    <t>měsíc</t>
  </si>
  <si>
    <t>servisní prohlídky, opravy</t>
  </si>
  <si>
    <t>soubor</t>
  </si>
  <si>
    <t>materiál na auto (zimní pneu apod.)</t>
  </si>
  <si>
    <t>celkové NA na terenní službu</t>
  </si>
  <si>
    <t>neinvestiční výdaje</t>
  </si>
  <si>
    <t>neodpisovaný nehmotný majetek</t>
  </si>
  <si>
    <t>kancelářský balík (software)</t>
  </si>
  <si>
    <t>antivirový program (do noteeboků)</t>
  </si>
  <si>
    <t>kancelářský balík (software) do PC</t>
  </si>
  <si>
    <t>antivirový program (do počítače v ordinaci)</t>
  </si>
  <si>
    <t>PC program aies Comfort podpora</t>
  </si>
  <si>
    <t>Multifunkční zařízení (tiskárna, kopírka, scaner)</t>
  </si>
  <si>
    <t xml:space="preserve">tiskárna </t>
  </si>
  <si>
    <t>mobilní telefon</t>
  </si>
  <si>
    <t>1ks ordinace</t>
  </si>
  <si>
    <t>notebook/PC</t>
  </si>
  <si>
    <t>replikátor a dokovací stanice pro notebook</t>
  </si>
  <si>
    <t xml:space="preserve">počítač All-in-One </t>
  </si>
  <si>
    <t>vybavení ordinace - stůl kancelářský</t>
  </si>
  <si>
    <t>vybavení ordinace - kancelářská židle</t>
  </si>
  <si>
    <t>vybavení ordinace - židle do čekárny</t>
  </si>
  <si>
    <t>vybavení ordinace - stůl do čekárny</t>
  </si>
  <si>
    <t>vybavení ordinace - uzamykatelná skříň na léky</t>
  </si>
  <si>
    <t>vybavení ordinace - skříň na zdrav.karty</t>
  </si>
  <si>
    <t>vybavení ordinace - ošetřovatelské lůžko</t>
  </si>
  <si>
    <t>vybavení ordinace - šatní skříň</t>
  </si>
  <si>
    <t>vybavení ordinace - kancelářská skříň uzamyk.</t>
  </si>
  <si>
    <t>germicidní UV světlo</t>
  </si>
  <si>
    <t>Sterilizátor</t>
  </si>
  <si>
    <t>vybavení ordinace - EKG</t>
  </si>
  <si>
    <t>vybavení ordinace - analyzátor CRP, INR (CUBE)</t>
  </si>
  <si>
    <t>vybavení ordinace - tonometr, oxymetr, teploměr</t>
  </si>
  <si>
    <t>vybavení ordinace - fonendoskop</t>
  </si>
  <si>
    <t>vybavení ordinace - ambuvak + sada na KPR</t>
  </si>
  <si>
    <t>vybavení ordinace - otoskop, dermatoskop</t>
  </si>
  <si>
    <t>vybavení ordinace - optotypy</t>
  </si>
  <si>
    <t>přenosné ekg</t>
  </si>
  <si>
    <r>
      <t>přenosný ana</t>
    </r>
    <r>
      <rPr>
        <sz val="11"/>
        <rFont val="Calibri"/>
        <family val="2"/>
        <scheme val="minor"/>
      </rPr>
      <t>lyzátor CRP</t>
    </r>
  </si>
  <si>
    <t>přenosný tonometr, oxymetr, teploměr</t>
  </si>
  <si>
    <t>přenosný fonendoskop</t>
  </si>
  <si>
    <t>přenosný ambuvak + sada na KPR</t>
  </si>
  <si>
    <t>přenosný otoskop, dermatoskop</t>
  </si>
  <si>
    <t>lednice do ordinace (1x léky, 1x pro zdrav.pers./ord.)</t>
  </si>
  <si>
    <t>mikrovlná trouba (pro zdrav.personál)</t>
  </si>
  <si>
    <t>rychlovarná konvice (pro zdrav.personál)</t>
  </si>
  <si>
    <t>spotřební materiál</t>
  </si>
  <si>
    <t>ochranné oděvy</t>
  </si>
  <si>
    <t>set/osoba</t>
  </si>
  <si>
    <t>materiál - hygiena, desinfekce, jednoráz.podl.</t>
  </si>
  <si>
    <t>tiskopisy</t>
  </si>
  <si>
    <t>odborná literatura</t>
  </si>
  <si>
    <t>převazový materiál, masti, léky</t>
  </si>
  <si>
    <t>zdravotnický materiál - nůžky, pinzety, …</t>
  </si>
  <si>
    <t>ordinace</t>
  </si>
  <si>
    <t>rukavice vyšetřovací</t>
  </si>
  <si>
    <t>rukavice sterilní</t>
  </si>
  <si>
    <t>kancelářské potřeby</t>
  </si>
  <si>
    <t>informační letáky - různé druhy dle potřeby</t>
  </si>
  <si>
    <t>nájemné prostory</t>
  </si>
  <si>
    <t>nákup služeb</t>
  </si>
  <si>
    <t>praní prádla</t>
  </si>
  <si>
    <t>vzdělávání v oboru (lékaři, zdravotní sestry + řidiči-sanitáři)</t>
  </si>
  <si>
    <t>den</t>
  </si>
  <si>
    <t>služby labor.vyšetř. A jiných vyšetř.nepojištěných pacientů</t>
  </si>
  <si>
    <t>NA spojené s automobilem ( silnič.daň,pojištění)</t>
  </si>
  <si>
    <t>auto</t>
  </si>
  <si>
    <t>odvoz biologického odpadu</t>
  </si>
  <si>
    <t>energie, voda, topení</t>
  </si>
  <si>
    <t>internet, telekomunikační služby</t>
  </si>
  <si>
    <t>úklid</t>
  </si>
  <si>
    <t>celkové NA materiálně-tech. zázemí</t>
  </si>
  <si>
    <t>celkové náklady poskytovatele</t>
  </si>
  <si>
    <t>3.2</t>
  </si>
  <si>
    <t>2.3</t>
  </si>
  <si>
    <t>Kalkulace nákladovosti/soupis položek a maximální výše dotace na jednu lokalitu po dobu trvání projektu</t>
  </si>
  <si>
    <t>Název programu: Poskytování zdravotně sociálních služeb osobám bez přístřeší</t>
  </si>
  <si>
    <t>Příloha  č. 3 Žádosti o poskytnutí dotace</t>
  </si>
  <si>
    <t>neodpisovaný hmotný majetek</t>
  </si>
  <si>
    <t>Materiálově technické zázemí Ordinace</t>
  </si>
  <si>
    <t>2.4</t>
  </si>
  <si>
    <t>3.3</t>
  </si>
  <si>
    <t>3.4</t>
  </si>
  <si>
    <t>lékař</t>
  </si>
  <si>
    <t xml:space="preserve">všeobecná sestra </t>
  </si>
  <si>
    <t>administrativní koordinátor</t>
  </si>
  <si>
    <t>řidič</t>
  </si>
  <si>
    <r>
      <t xml:space="preserve">sloupec </t>
    </r>
    <r>
      <rPr>
        <b/>
        <i/>
        <sz val="11"/>
        <color rgb="FFFF0000"/>
        <rFont val="Calibri"/>
        <family val="2"/>
      </rPr>
      <t xml:space="preserve">c </t>
    </r>
    <r>
      <rPr>
        <b/>
        <i/>
        <sz val="11"/>
        <rFont val="Calibri"/>
        <family val="2"/>
      </rPr>
      <t>představuje maximální povolené ceny pro uznatelené typy položek</t>
    </r>
  </si>
  <si>
    <t>Výdaje na pronájem přepravního vozidla pro terenní službu</t>
  </si>
  <si>
    <t>materiál (zimní pneu apod.)</t>
  </si>
  <si>
    <t>Uvádějte rozpočet a jednotlivé výdaje požadované v rámci dotace způsobilé dle kap. XI.</t>
  </si>
  <si>
    <t>výdaje na pořízení a provoz přepravního vozidla pro terénní službu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</si>
</sst>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name val="Cambria"/>
      <family val="1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name val="Calibri"/>
      <family val="2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0" fillId="0" borderId="0" xfId="0" applyFont="1"/>
    <xf numFmtId="4" fontId="0" fillId="0" borderId="0" xfId="0" applyNumberFormat="1"/>
    <xf numFmtId="0" fontId="0" fillId="0" borderId="0" xfId="0"/>
    <xf numFmtId="4" fontId="11" fillId="0" borderId="0" xfId="0" applyNumberFormat="1" applyFont="1" applyAlignment="1">
      <alignment horizontal="center"/>
    </xf>
    <xf numFmtId="4" fontId="10" fillId="0" borderId="2" xfId="0" applyNumberFormat="1" applyFont="1" applyBorder="1"/>
    <xf numFmtId="4" fontId="10" fillId="0" borderId="3" xfId="0" applyNumberFormat="1" applyFont="1" applyFill="1" applyBorder="1"/>
    <xf numFmtId="4" fontId="0" fillId="0" borderId="3" xfId="0" applyNumberFormat="1" applyBorder="1"/>
    <xf numFmtId="4" fontId="10" fillId="0" borderId="3" xfId="0" applyNumberFormat="1" applyFont="1" applyBorder="1"/>
    <xf numFmtId="0" fontId="0" fillId="0" borderId="4" xfId="0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1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2" fillId="5" borderId="10" xfId="20" applyNumberFormat="1" applyFont="1" applyFill="1" applyBorder="1" applyAlignment="1">
      <alignment vertical="center"/>
      <protection/>
    </xf>
    <xf numFmtId="1" fontId="0" fillId="0" borderId="10" xfId="0" applyNumberFormat="1" applyBorder="1"/>
    <xf numFmtId="4" fontId="0" fillId="0" borderId="10" xfId="0" applyNumberFormat="1" applyBorder="1"/>
    <xf numFmtId="4" fontId="10" fillId="6" borderId="11" xfId="0" applyNumberFormat="1" applyFont="1" applyFill="1" applyBorder="1"/>
    <xf numFmtId="4" fontId="10" fillId="6" borderId="12" xfId="0" applyNumberFormat="1" applyFont="1" applyFill="1" applyBorder="1"/>
    <xf numFmtId="4" fontId="10" fillId="6" borderId="13" xfId="0" applyNumberFormat="1" applyFont="1" applyFill="1" applyBorder="1"/>
    <xf numFmtId="1" fontId="10" fillId="6" borderId="13" xfId="0" applyNumberFormat="1" applyFont="1" applyFill="1" applyBorder="1"/>
    <xf numFmtId="4" fontId="10" fillId="6" borderId="14" xfId="0" applyNumberFormat="1" applyFont="1" applyFill="1" applyBorder="1"/>
    <xf numFmtId="4" fontId="10" fillId="5" borderId="3" xfId="0" applyNumberFormat="1" applyFont="1" applyFill="1" applyBorder="1"/>
    <xf numFmtId="1" fontId="13" fillId="0" borderId="3" xfId="0" applyNumberFormat="1" applyFont="1" applyBorder="1"/>
    <xf numFmtId="0" fontId="14" fillId="0" borderId="15" xfId="0" applyFont="1" applyBorder="1"/>
    <xf numFmtId="0" fontId="14" fillId="0" borderId="7" xfId="0" applyFont="1" applyBorder="1"/>
    <xf numFmtId="4" fontId="14" fillId="0" borderId="7" xfId="0" applyNumberFormat="1" applyFont="1" applyBorder="1"/>
    <xf numFmtId="1" fontId="14" fillId="0" borderId="7" xfId="0" applyNumberFormat="1" applyFont="1" applyBorder="1"/>
    <xf numFmtId="0" fontId="14" fillId="0" borderId="16" xfId="0" applyFont="1" applyBorder="1"/>
    <xf numFmtId="0" fontId="14" fillId="0" borderId="10" xfId="0" applyFont="1" applyBorder="1"/>
    <xf numFmtId="4" fontId="14" fillId="0" borderId="10" xfId="0" applyNumberFormat="1" applyFont="1" applyBorder="1"/>
    <xf numFmtId="1" fontId="14" fillId="0" borderId="10" xfId="0" applyNumberFormat="1" applyFont="1" applyBorder="1"/>
    <xf numFmtId="4" fontId="0" fillId="0" borderId="17" xfId="0" applyNumberFormat="1" applyBorder="1"/>
    <xf numFmtId="4" fontId="10" fillId="6" borderId="18" xfId="0" applyNumberFormat="1" applyFont="1" applyFill="1" applyBorder="1"/>
    <xf numFmtId="4" fontId="0" fillId="0" borderId="0" xfId="0" applyNumberFormat="1" applyAlignment="1">
      <alignment horizontal="center"/>
    </xf>
    <xf numFmtId="1" fontId="0" fillId="0" borderId="3" xfId="0" applyNumberFormat="1" applyBorder="1"/>
    <xf numFmtId="0" fontId="0" fillId="7" borderId="15" xfId="0" applyFill="1" applyBorder="1"/>
    <xf numFmtId="4" fontId="0" fillId="7" borderId="7" xfId="0" applyNumberFormat="1" applyFill="1" applyBorder="1"/>
    <xf numFmtId="1" fontId="0" fillId="7" borderId="7" xfId="0" applyNumberFormat="1" applyFill="1" applyBorder="1"/>
    <xf numFmtId="4" fontId="0" fillId="7" borderId="8" xfId="0" applyNumberFormat="1" applyFill="1" applyBorder="1"/>
    <xf numFmtId="4" fontId="10" fillId="7" borderId="7" xfId="0" applyNumberFormat="1" applyFont="1" applyFill="1" applyBorder="1"/>
    <xf numFmtId="0" fontId="0" fillId="0" borderId="15" xfId="0" applyBorder="1"/>
    <xf numFmtId="4" fontId="0" fillId="0" borderId="7" xfId="0" applyNumberFormat="1" applyFill="1" applyBorder="1"/>
    <xf numFmtId="1" fontId="0" fillId="0" borderId="7" xfId="0" applyNumberFormat="1" applyFill="1" applyBorder="1"/>
    <xf numFmtId="0" fontId="0" fillId="5" borderId="15" xfId="0" applyFill="1" applyBorder="1"/>
    <xf numFmtId="0" fontId="0" fillId="0" borderId="8" xfId="0" applyBorder="1"/>
    <xf numFmtId="0" fontId="0" fillId="0" borderId="15" xfId="0" applyFill="1" applyBorder="1"/>
    <xf numFmtId="0" fontId="0" fillId="0" borderId="7" xfId="0" applyBorder="1"/>
    <xf numFmtId="0" fontId="0" fillId="7" borderId="7" xfId="0" applyFill="1" applyBorder="1"/>
    <xf numFmtId="4" fontId="15" fillId="7" borderId="7" xfId="0" applyNumberFormat="1" applyFont="1" applyFill="1" applyBorder="1"/>
    <xf numFmtId="0" fontId="0" fillId="7" borderId="8" xfId="0" applyFill="1" applyBorder="1"/>
    <xf numFmtId="4" fontId="0" fillId="0" borderId="19" xfId="0" applyNumberFormat="1" applyBorder="1"/>
    <xf numFmtId="4" fontId="10" fillId="5" borderId="18" xfId="0" applyNumberFormat="1" applyFont="1" applyFill="1" applyBorder="1"/>
    <xf numFmtId="4" fontId="10" fillId="5" borderId="13" xfId="0" applyNumberFormat="1" applyFont="1" applyFill="1" applyBorder="1"/>
    <xf numFmtId="1" fontId="10" fillId="5" borderId="13" xfId="0" applyNumberFormat="1" applyFont="1" applyFill="1" applyBorder="1"/>
    <xf numFmtId="4" fontId="10" fillId="5" borderId="14" xfId="0" applyNumberFormat="1" applyFont="1" applyFill="1" applyBorder="1"/>
    <xf numFmtId="0" fontId="10" fillId="8" borderId="18" xfId="0" applyFont="1" applyFill="1" applyBorder="1"/>
    <xf numFmtId="0" fontId="10" fillId="8" borderId="13" xfId="0" applyFont="1" applyFill="1" applyBorder="1"/>
    <xf numFmtId="1" fontId="10" fillId="8" borderId="13" xfId="0" applyNumberFormat="1" applyFont="1" applyFill="1" applyBorder="1"/>
    <xf numFmtId="4" fontId="10" fillId="8" borderId="13" xfId="0" applyNumberFormat="1" applyFont="1" applyFill="1" applyBorder="1"/>
    <xf numFmtId="0" fontId="10" fillId="8" borderId="14" xfId="0" applyFont="1" applyFill="1" applyBorder="1"/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10" fillId="9" borderId="20" xfId="0" applyNumberFormat="1" applyFont="1" applyFill="1" applyBorder="1"/>
    <xf numFmtId="4" fontId="10" fillId="9" borderId="21" xfId="0" applyNumberFormat="1" applyFont="1" applyFill="1" applyBorder="1"/>
    <xf numFmtId="0" fontId="0" fillId="7" borderId="15" xfId="0" applyFont="1" applyFill="1" applyBorder="1"/>
    <xf numFmtId="49" fontId="6" fillId="3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/>
    <xf numFmtId="0" fontId="2" fillId="5" borderId="0" xfId="0" applyFont="1" applyFill="1"/>
    <xf numFmtId="0" fontId="0" fillId="5" borderId="0" xfId="0" applyFont="1" applyFill="1" applyAlignment="1">
      <alignment/>
    </xf>
    <xf numFmtId="0" fontId="16" fillId="0" borderId="22" xfId="0" applyFont="1" applyBorder="1" applyAlignment="1">
      <alignment wrapText="1"/>
    </xf>
    <xf numFmtId="4" fontId="18" fillId="10" borderId="7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57150</xdr:rowOff>
    </xdr:from>
    <xdr:ext cx="2676525" cy="5238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676525" cy="523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466725</xdr:colOff>
      <xdr:row>0</xdr:row>
      <xdr:rowOff>47625</xdr:rowOff>
    </xdr:from>
    <xdr:to>
      <xdr:col>3</xdr:col>
      <xdr:colOff>1838325</xdr:colOff>
      <xdr:row>0</xdr:row>
      <xdr:rowOff>600075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7625"/>
          <a:ext cx="13716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 topLeftCell="A1">
      <selection activeCell="A1" sqref="A1:E28"/>
    </sheetView>
  </sheetViews>
  <sheetFormatPr defaultColWidth="14.421875" defaultRowHeight="15" customHeight="1"/>
  <cols>
    <col min="1" max="1" width="8.00390625" style="0" customWidth="1"/>
    <col min="2" max="2" width="35.00390625" style="0" customWidth="1"/>
    <col min="3" max="3" width="19.00390625" style="0" customWidth="1"/>
    <col min="4" max="4" width="34.8515625" style="0" customWidth="1"/>
    <col min="5" max="5" width="2.7109375" style="0" customWidth="1"/>
    <col min="6" max="6" width="4.28125" style="0" customWidth="1"/>
    <col min="7" max="7" width="1.28515625" style="0" customWidth="1"/>
    <col min="8" max="8" width="1.8515625" style="0" customWidth="1"/>
    <col min="9" max="23" width="8.7109375" style="0" customWidth="1"/>
  </cols>
  <sheetData>
    <row r="1" spans="3:23" ht="57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.75" customHeight="1">
      <c r="A2" s="97" t="s">
        <v>107</v>
      </c>
      <c r="B2" s="98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80" customFormat="1" ht="27.75" customHeight="1">
      <c r="A3" s="79" t="s">
        <v>0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80" customFormat="1" ht="27.75" customHeight="1">
      <c r="A4" s="79" t="s">
        <v>106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0" customFormat="1" ht="27.75" customHeight="1">
      <c r="A5" s="79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0" customFormat="1" ht="27.75" customHeight="1">
      <c r="A6" s="79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" customHeight="1">
      <c r="A7" s="4"/>
      <c r="B7" s="4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57">
      <c r="A8" s="5" t="s">
        <v>1</v>
      </c>
      <c r="B8" s="6" t="s">
        <v>2</v>
      </c>
      <c r="C8" s="6" t="s">
        <v>3</v>
      </c>
      <c r="D8" s="6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7" t="s">
        <v>5</v>
      </c>
      <c r="B9" s="8" t="s">
        <v>6</v>
      </c>
      <c r="C9" s="9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87" t="s">
        <v>7</v>
      </c>
      <c r="B10" s="88" t="s">
        <v>113</v>
      </c>
      <c r="C10" s="89"/>
      <c r="D10" s="8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87" t="s">
        <v>8</v>
      </c>
      <c r="B11" s="88" t="s">
        <v>114</v>
      </c>
      <c r="C11" s="89"/>
      <c r="D11" s="8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87" t="s">
        <v>9</v>
      </c>
      <c r="B12" s="88" t="s">
        <v>115</v>
      </c>
      <c r="C12" s="89"/>
      <c r="D12" s="8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87" t="s">
        <v>10</v>
      </c>
      <c r="B13" s="88" t="s">
        <v>116</v>
      </c>
      <c r="C13" s="89"/>
      <c r="D13" s="8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8.5">
      <c r="A14" s="7" t="s">
        <v>11</v>
      </c>
      <c r="B14" s="86" t="s">
        <v>109</v>
      </c>
      <c r="C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8.5">
      <c r="A15" s="87" t="s">
        <v>12</v>
      </c>
      <c r="B15" s="90" t="s">
        <v>36</v>
      </c>
      <c r="C15" s="89"/>
      <c r="D15" s="8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8.5">
      <c r="A16" s="87" t="s">
        <v>13</v>
      </c>
      <c r="B16" s="88" t="s">
        <v>108</v>
      </c>
      <c r="C16" s="89"/>
      <c r="D16" s="8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78" customFormat="1" ht="15">
      <c r="A17" s="87" t="s">
        <v>104</v>
      </c>
      <c r="B17" s="88" t="s">
        <v>76</v>
      </c>
      <c r="C17" s="89"/>
      <c r="D17" s="8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82" customFormat="1" ht="15">
      <c r="A18" s="91" t="s">
        <v>110</v>
      </c>
      <c r="B18" s="88" t="s">
        <v>90</v>
      </c>
      <c r="C18" s="89"/>
      <c r="D18" s="8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2.75">
      <c r="A19" s="7" t="s">
        <v>14</v>
      </c>
      <c r="B19" s="8" t="s">
        <v>118</v>
      </c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94" customFormat="1" ht="15">
      <c r="A20" s="87" t="s">
        <v>15</v>
      </c>
      <c r="B20" s="90" t="s">
        <v>27</v>
      </c>
      <c r="C20" s="89"/>
      <c r="D20" s="89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s="94" customFormat="1" ht="15">
      <c r="A21" s="87" t="s">
        <v>103</v>
      </c>
      <c r="B21" s="88" t="s">
        <v>29</v>
      </c>
      <c r="C21" s="89"/>
      <c r="D21" s="89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s="94" customFormat="1" ht="15">
      <c r="A22" s="91" t="s">
        <v>111</v>
      </c>
      <c r="B22" s="88" t="s">
        <v>31</v>
      </c>
      <c r="C22" s="89"/>
      <c r="D22" s="89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s="94" customFormat="1" ht="15">
      <c r="A23" s="91" t="s">
        <v>112</v>
      </c>
      <c r="B23" s="88" t="s">
        <v>119</v>
      </c>
      <c r="C23" s="89"/>
      <c r="D23" s="89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28.5">
      <c r="A24" s="7"/>
      <c r="B24" s="12" t="s">
        <v>16</v>
      </c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3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32.25" customHeight="1">
      <c r="A26" s="101" t="s">
        <v>120</v>
      </c>
      <c r="B26" s="100"/>
      <c r="C26" s="100"/>
      <c r="D26" s="100"/>
      <c r="E26" s="100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99" t="s">
        <v>17</v>
      </c>
      <c r="B27" s="100"/>
      <c r="C27" s="100"/>
      <c r="D27" s="100"/>
      <c r="F27" s="3"/>
      <c r="G27" s="3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71.25" customHeight="1">
      <c r="A28" s="102" t="s">
        <v>18</v>
      </c>
      <c r="B28" s="103"/>
      <c r="C28" s="103"/>
      <c r="D28" s="103"/>
      <c r="E28" s="103"/>
      <c r="F28" s="13"/>
      <c r="G28" s="13"/>
      <c r="H28" s="13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.5" customHeight="1">
      <c r="A29" s="99"/>
      <c r="B29" s="100"/>
      <c r="C29" s="100"/>
      <c r="D29" s="100"/>
      <c r="E29" s="1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5:23" ht="13.5" customHeigh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 customHeight="1">
      <c r="A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2:B2"/>
    <mergeCell ref="A29:D29"/>
    <mergeCell ref="A26:E26"/>
    <mergeCell ref="A28:E28"/>
    <mergeCell ref="A27:D27"/>
  </mergeCells>
  <printOptions/>
  <pageMargins left="0.708333333333333" right="0.708333333333333" top="0.747916666666667" bottom="0.74791666666666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workbookViewId="0" topLeftCell="A10">
      <selection activeCell="J74" sqref="J74"/>
    </sheetView>
  </sheetViews>
  <sheetFormatPr defaultColWidth="9.140625" defaultRowHeight="15"/>
  <cols>
    <col min="1" max="1" width="67.28125" style="18" customWidth="1"/>
    <col min="2" max="2" width="27.57421875" style="18" customWidth="1"/>
    <col min="3" max="3" width="11.421875" style="18" bestFit="1" customWidth="1"/>
    <col min="4" max="4" width="15.28125" style="18" customWidth="1"/>
    <col min="5" max="5" width="11.421875" style="18" bestFit="1" customWidth="1"/>
    <col min="6" max="6" width="21.57421875" style="18" customWidth="1"/>
    <col min="7" max="7" width="9.140625" style="18" customWidth="1"/>
    <col min="8" max="8" width="11.421875" style="18" bestFit="1" customWidth="1"/>
    <col min="9" max="16384" width="9.140625" style="18" customWidth="1"/>
  </cols>
  <sheetData>
    <row r="1" spans="1:12" ht="37.5" customHeight="1">
      <c r="A1" s="104" t="s">
        <v>105</v>
      </c>
      <c r="B1" s="104"/>
      <c r="C1" s="17"/>
      <c r="D1" s="17"/>
      <c r="G1" s="17"/>
      <c r="H1" s="17"/>
      <c r="I1" s="17"/>
      <c r="J1" s="17"/>
      <c r="K1" s="17"/>
      <c r="L1" s="17"/>
    </row>
    <row r="2" spans="1:12" ht="18.75" customHeight="1">
      <c r="A2" s="104"/>
      <c r="B2" s="104"/>
      <c r="C2" s="17"/>
      <c r="D2" s="17"/>
      <c r="G2" s="17"/>
      <c r="H2" s="17"/>
      <c r="I2" s="17"/>
      <c r="J2" s="17"/>
      <c r="K2" s="17"/>
      <c r="L2" s="17"/>
    </row>
    <row r="3" spans="1:12" ht="19.5" thickBot="1">
      <c r="A3" s="19"/>
      <c r="B3" s="17"/>
      <c r="C3" s="17"/>
      <c r="D3" s="17"/>
      <c r="G3" s="17"/>
      <c r="H3" s="17"/>
      <c r="I3" s="17"/>
      <c r="J3" s="17"/>
      <c r="K3" s="17"/>
      <c r="L3" s="17"/>
    </row>
    <row r="4" spans="1:12" ht="15">
      <c r="A4" s="84" t="s">
        <v>6</v>
      </c>
      <c r="B4" s="20"/>
      <c r="C4" s="21"/>
      <c r="D4" s="22"/>
      <c r="E4" s="23"/>
      <c r="F4" s="24" t="s">
        <v>19</v>
      </c>
      <c r="G4" s="17"/>
      <c r="H4" s="17"/>
      <c r="I4" s="17"/>
      <c r="J4" s="17"/>
      <c r="K4" s="17"/>
      <c r="L4" s="17"/>
    </row>
    <row r="5" spans="1:12" ht="15">
      <c r="A5" s="25" t="s">
        <v>20</v>
      </c>
      <c r="B5" s="26" t="s">
        <v>21</v>
      </c>
      <c r="C5" s="27">
        <f>F5*1.34</f>
        <v>71020</v>
      </c>
      <c r="D5" s="28">
        <v>24</v>
      </c>
      <c r="E5" s="27">
        <f>SUM(C5*D5)</f>
        <v>1704480</v>
      </c>
      <c r="F5" s="29">
        <v>53000</v>
      </c>
      <c r="G5" s="17"/>
      <c r="H5" s="17"/>
      <c r="I5" s="17"/>
      <c r="J5" s="17"/>
      <c r="K5" s="17"/>
      <c r="L5" s="17"/>
    </row>
    <row r="6" spans="1:12" ht="15">
      <c r="A6" s="25" t="s">
        <v>22</v>
      </c>
      <c r="B6" s="26" t="s">
        <v>21</v>
      </c>
      <c r="C6" s="27">
        <f>F6*1.34</f>
        <v>49580</v>
      </c>
      <c r="D6" s="28">
        <v>24</v>
      </c>
      <c r="E6" s="27">
        <f aca="true" t="shared" si="0" ref="E6:E8">SUM(C6*D6)</f>
        <v>1189920</v>
      </c>
      <c r="F6" s="29">
        <v>37000</v>
      </c>
      <c r="G6" s="17"/>
      <c r="H6" s="17"/>
      <c r="I6" s="17"/>
      <c r="J6" s="17"/>
      <c r="K6" s="17"/>
      <c r="L6" s="17"/>
    </row>
    <row r="7" spans="1:12" ht="15">
      <c r="A7" s="25" t="s">
        <v>23</v>
      </c>
      <c r="B7" s="26" t="s">
        <v>21</v>
      </c>
      <c r="C7" s="27">
        <f>F7*1.34</f>
        <v>18760</v>
      </c>
      <c r="D7" s="28">
        <v>24</v>
      </c>
      <c r="E7" s="27">
        <f t="shared" si="0"/>
        <v>450240</v>
      </c>
      <c r="F7" s="29">
        <v>14000</v>
      </c>
      <c r="G7" s="17"/>
      <c r="H7" s="17"/>
      <c r="I7" s="17"/>
      <c r="J7" s="17"/>
      <c r="K7" s="17"/>
      <c r="L7" s="17"/>
    </row>
    <row r="8" spans="1:12" ht="15.75" thickBot="1">
      <c r="A8" s="30" t="s">
        <v>24</v>
      </c>
      <c r="B8" s="26" t="s">
        <v>21</v>
      </c>
      <c r="C8" s="31">
        <f>F8*1.34</f>
        <v>18760</v>
      </c>
      <c r="D8" s="32">
        <v>24</v>
      </c>
      <c r="E8" s="33">
        <f t="shared" si="0"/>
        <v>450240</v>
      </c>
      <c r="F8" s="29">
        <v>14000</v>
      </c>
      <c r="G8" s="17"/>
      <c r="H8" s="17"/>
      <c r="I8" s="17"/>
      <c r="J8" s="17"/>
      <c r="K8" s="17"/>
      <c r="L8" s="17"/>
    </row>
    <row r="9" spans="1:12" ht="15.75" thickBot="1">
      <c r="A9" s="34" t="s">
        <v>25</v>
      </c>
      <c r="B9" s="35"/>
      <c r="C9" s="36"/>
      <c r="D9" s="37"/>
      <c r="E9" s="36">
        <f>SUM(E5:E8)</f>
        <v>3794880</v>
      </c>
      <c r="F9" s="38"/>
      <c r="G9" s="17"/>
      <c r="H9" s="17"/>
      <c r="I9" s="17"/>
      <c r="J9" s="17"/>
      <c r="K9" s="17"/>
      <c r="L9" s="17"/>
    </row>
    <row r="10" spans="1:12" ht="15">
      <c r="A10" s="17"/>
      <c r="B10" s="17"/>
      <c r="C10" s="17"/>
      <c r="D10" s="17"/>
      <c r="F10" s="17"/>
      <c r="G10" s="17"/>
      <c r="H10" s="17"/>
      <c r="I10" s="17"/>
      <c r="J10" s="17"/>
      <c r="K10" s="17"/>
      <c r="L10" s="17"/>
    </row>
    <row r="11" spans="1:12" ht="15">
      <c r="A11" s="17"/>
      <c r="B11" s="17"/>
      <c r="C11" s="17"/>
      <c r="D11" s="17"/>
      <c r="F11" s="17"/>
      <c r="G11" s="17"/>
      <c r="H11" s="17"/>
      <c r="I11" s="17"/>
      <c r="J11" s="17"/>
      <c r="K11" s="17"/>
      <c r="L11" s="17"/>
    </row>
    <row r="12" spans="1:12" ht="15.75" thickBot="1">
      <c r="A12" s="17"/>
      <c r="B12" s="17"/>
      <c r="C12" s="17"/>
      <c r="D12" s="17"/>
      <c r="F12" s="17"/>
      <c r="G12" s="17"/>
      <c r="H12" s="17"/>
      <c r="I12" s="17"/>
      <c r="J12" s="17"/>
      <c r="K12" s="17"/>
      <c r="L12" s="17"/>
    </row>
    <row r="13" spans="1:12" ht="15">
      <c r="A13" s="83" t="s">
        <v>121</v>
      </c>
      <c r="B13" s="39"/>
      <c r="C13" s="21"/>
      <c r="D13" s="40"/>
      <c r="E13" s="22"/>
      <c r="F13" s="24" t="s">
        <v>26</v>
      </c>
      <c r="G13" s="17"/>
      <c r="H13" s="17"/>
      <c r="I13" s="17"/>
      <c r="J13" s="17"/>
      <c r="K13" s="17"/>
      <c r="L13" s="17"/>
    </row>
    <row r="14" spans="1:12" ht="15">
      <c r="A14" s="92" t="s">
        <v>27</v>
      </c>
      <c r="B14" s="27" t="s">
        <v>28</v>
      </c>
      <c r="C14" s="27">
        <v>1400000</v>
      </c>
      <c r="D14" s="28">
        <v>1</v>
      </c>
      <c r="E14" s="27">
        <v>1400000</v>
      </c>
      <c r="F14" s="29"/>
      <c r="G14" s="17"/>
      <c r="H14" s="17"/>
      <c r="I14" s="17"/>
      <c r="J14" s="17"/>
      <c r="K14" s="17"/>
      <c r="L14" s="17"/>
    </row>
    <row r="15" spans="1:12" ht="15">
      <c r="A15" s="41" t="s">
        <v>29</v>
      </c>
      <c r="B15" s="42" t="s">
        <v>30</v>
      </c>
      <c r="C15" s="43">
        <v>2500</v>
      </c>
      <c r="D15" s="44">
        <v>24</v>
      </c>
      <c r="E15" s="43">
        <f>SUM(C15*D15)</f>
        <v>60000</v>
      </c>
      <c r="F15" s="29"/>
      <c r="G15" s="17"/>
      <c r="H15" s="17"/>
      <c r="I15" s="17"/>
      <c r="J15" s="17"/>
      <c r="K15" s="17"/>
      <c r="L15" s="17"/>
    </row>
    <row r="16" spans="1:12" ht="15">
      <c r="A16" s="45" t="s">
        <v>31</v>
      </c>
      <c r="B16" s="46" t="s">
        <v>32</v>
      </c>
      <c r="C16" s="47">
        <v>7000</v>
      </c>
      <c r="D16" s="48">
        <v>2</v>
      </c>
      <c r="E16" s="43">
        <f>SUM(C16*D16)</f>
        <v>14000</v>
      </c>
      <c r="F16" s="49"/>
      <c r="G16" s="17"/>
      <c r="H16" s="17"/>
      <c r="I16" s="17"/>
      <c r="J16" s="17"/>
      <c r="K16" s="17"/>
      <c r="L16" s="17"/>
    </row>
    <row r="17" spans="1:12" ht="15.75" thickBot="1">
      <c r="A17" s="45" t="s">
        <v>33</v>
      </c>
      <c r="B17" s="46" t="s">
        <v>32</v>
      </c>
      <c r="C17" s="47">
        <v>10000</v>
      </c>
      <c r="D17" s="48">
        <v>1</v>
      </c>
      <c r="E17" s="47">
        <v>10000</v>
      </c>
      <c r="F17" s="49"/>
      <c r="G17" s="17"/>
      <c r="H17" s="17"/>
      <c r="I17" s="17"/>
      <c r="J17" s="17"/>
      <c r="K17" s="17"/>
      <c r="L17" s="17"/>
    </row>
    <row r="18" spans="1:12" ht="15.75" thickBot="1">
      <c r="A18" s="50" t="s">
        <v>34</v>
      </c>
      <c r="B18" s="36"/>
      <c r="C18" s="36"/>
      <c r="D18" s="37"/>
      <c r="E18" s="36">
        <f>SUM(E14:E17)</f>
        <v>1484000</v>
      </c>
      <c r="F18" s="38"/>
      <c r="G18" s="17"/>
      <c r="H18" s="17"/>
      <c r="I18" s="17"/>
      <c r="J18" s="17"/>
      <c r="K18" s="51"/>
      <c r="L18" s="17"/>
    </row>
    <row r="19" spans="7:12" ht="15">
      <c r="G19" s="17"/>
      <c r="H19" s="17"/>
      <c r="I19" s="17"/>
      <c r="J19" s="17"/>
      <c r="K19" s="17"/>
      <c r="L19" s="17"/>
    </row>
    <row r="20" spans="7:12" ht="15">
      <c r="G20" s="17"/>
      <c r="H20" s="17"/>
      <c r="I20" s="17"/>
      <c r="J20" s="17"/>
      <c r="K20" s="17"/>
      <c r="L20" s="17"/>
    </row>
    <row r="21" spans="7:12" ht="15.75" thickBot="1">
      <c r="G21" s="17"/>
      <c r="H21" s="17"/>
      <c r="I21" s="17"/>
      <c r="J21" s="17"/>
      <c r="K21" s="17"/>
      <c r="L21" s="17"/>
    </row>
    <row r="22" spans="1:12" ht="15">
      <c r="A22" s="83" t="s">
        <v>109</v>
      </c>
      <c r="B22" s="22"/>
      <c r="C22" s="21"/>
      <c r="D22" s="52"/>
      <c r="E22" s="22"/>
      <c r="F22" s="24" t="s">
        <v>26</v>
      </c>
      <c r="G22" s="17"/>
      <c r="H22" s="17"/>
      <c r="I22" s="17"/>
      <c r="J22" s="17"/>
      <c r="K22" s="17"/>
      <c r="L22" s="17"/>
    </row>
    <row r="23" spans="1:12" ht="15">
      <c r="A23" s="53" t="s">
        <v>35</v>
      </c>
      <c r="B23" s="54"/>
      <c r="C23" s="54"/>
      <c r="D23" s="55"/>
      <c r="E23" s="54"/>
      <c r="F23" s="56"/>
      <c r="G23" s="17"/>
      <c r="H23" s="17"/>
      <c r="I23" s="17"/>
      <c r="J23" s="17"/>
      <c r="K23" s="17"/>
      <c r="L23" s="17"/>
    </row>
    <row r="24" spans="1:12" ht="15">
      <c r="A24" s="85" t="s">
        <v>36</v>
      </c>
      <c r="B24" s="54"/>
      <c r="C24" s="57"/>
      <c r="D24" s="55"/>
      <c r="E24" s="57">
        <v>57168</v>
      </c>
      <c r="F24" s="56"/>
      <c r="G24" s="17"/>
      <c r="H24" s="17"/>
      <c r="I24" s="17"/>
      <c r="J24" s="17"/>
      <c r="K24" s="17"/>
      <c r="L24" s="17"/>
    </row>
    <row r="25" spans="1:12" ht="15">
      <c r="A25" s="58" t="s">
        <v>37</v>
      </c>
      <c r="B25" s="27" t="s">
        <v>28</v>
      </c>
      <c r="C25" s="27">
        <v>6292</v>
      </c>
      <c r="D25" s="28">
        <v>3</v>
      </c>
      <c r="E25" s="27">
        <v>18876</v>
      </c>
      <c r="F25" s="29"/>
      <c r="G25" s="17"/>
      <c r="H25" s="17"/>
      <c r="I25" s="17"/>
      <c r="J25" s="17"/>
      <c r="K25" s="17"/>
      <c r="L25" s="17"/>
    </row>
    <row r="26" spans="1:12" ht="15">
      <c r="A26" s="58" t="s">
        <v>38</v>
      </c>
      <c r="B26" s="27" t="s">
        <v>28</v>
      </c>
      <c r="C26" s="27">
        <v>2000</v>
      </c>
      <c r="D26" s="28">
        <v>3</v>
      </c>
      <c r="E26" s="27">
        <v>6000</v>
      </c>
      <c r="F26" s="29"/>
      <c r="G26" s="17"/>
      <c r="H26" s="17"/>
      <c r="I26" s="17"/>
      <c r="J26" s="17"/>
      <c r="K26" s="17"/>
      <c r="L26" s="17"/>
    </row>
    <row r="27" spans="1:12" ht="15">
      <c r="A27" s="41" t="s">
        <v>39</v>
      </c>
      <c r="B27" s="27" t="s">
        <v>28</v>
      </c>
      <c r="C27" s="43">
        <v>6292</v>
      </c>
      <c r="D27" s="44">
        <v>1</v>
      </c>
      <c r="E27" s="43">
        <v>6292</v>
      </c>
      <c r="F27" s="29"/>
      <c r="G27" s="17"/>
      <c r="H27" s="17"/>
      <c r="I27" s="17"/>
      <c r="J27" s="17"/>
      <c r="K27" s="17"/>
      <c r="L27" s="17"/>
    </row>
    <row r="28" spans="1:12" ht="15">
      <c r="A28" s="41" t="s">
        <v>40</v>
      </c>
      <c r="B28" s="27" t="s">
        <v>28</v>
      </c>
      <c r="C28" s="43">
        <v>2000</v>
      </c>
      <c r="D28" s="44">
        <v>1</v>
      </c>
      <c r="E28" s="43">
        <v>2000</v>
      </c>
      <c r="F28" s="29"/>
      <c r="G28" s="17"/>
      <c r="H28" s="17"/>
      <c r="I28" s="17"/>
      <c r="J28" s="17"/>
      <c r="K28" s="17"/>
      <c r="L28" s="17"/>
    </row>
    <row r="29" spans="1:12" ht="15">
      <c r="A29" s="41" t="s">
        <v>41</v>
      </c>
      <c r="B29" s="27" t="s">
        <v>28</v>
      </c>
      <c r="C29" s="59">
        <v>1000</v>
      </c>
      <c r="D29" s="60">
        <v>24</v>
      </c>
      <c r="E29" s="59">
        <f>SUM(C29*D29)</f>
        <v>24000</v>
      </c>
      <c r="F29" s="29"/>
      <c r="G29" s="17"/>
      <c r="H29" s="17"/>
      <c r="I29" s="17"/>
      <c r="J29" s="17"/>
      <c r="K29" s="17"/>
      <c r="L29" s="17"/>
    </row>
    <row r="30" spans="1:12" ht="15">
      <c r="A30" s="85" t="s">
        <v>108</v>
      </c>
      <c r="B30" s="54"/>
      <c r="C30" s="57"/>
      <c r="D30" s="55"/>
      <c r="E30" s="57">
        <v>478462</v>
      </c>
      <c r="F30" s="56"/>
      <c r="G30" s="17"/>
      <c r="H30" s="17"/>
      <c r="I30" s="17"/>
      <c r="J30" s="17"/>
      <c r="K30" s="17"/>
      <c r="L30" s="17"/>
    </row>
    <row r="31" spans="1:12" ht="15">
      <c r="A31" s="58" t="s">
        <v>42</v>
      </c>
      <c r="B31" s="27" t="s">
        <v>28</v>
      </c>
      <c r="C31" s="27">
        <v>7260</v>
      </c>
      <c r="D31" s="28">
        <v>1</v>
      </c>
      <c r="E31" s="27">
        <v>7260</v>
      </c>
      <c r="F31" s="29"/>
      <c r="G31" s="17"/>
      <c r="H31" s="17"/>
      <c r="I31" s="17"/>
      <c r="J31" s="17"/>
      <c r="K31" s="17"/>
      <c r="L31" s="17"/>
    </row>
    <row r="32" spans="1:12" ht="15">
      <c r="A32" s="58" t="s">
        <v>43</v>
      </c>
      <c r="B32" s="27" t="s">
        <v>28</v>
      </c>
      <c r="C32" s="27">
        <v>3025</v>
      </c>
      <c r="D32" s="28">
        <v>1</v>
      </c>
      <c r="E32" s="27">
        <v>3025</v>
      </c>
      <c r="F32" s="29"/>
      <c r="G32" s="17"/>
      <c r="H32" s="17"/>
      <c r="I32" s="17"/>
      <c r="J32" s="17"/>
      <c r="K32" s="17"/>
      <c r="L32" s="17"/>
    </row>
    <row r="33" spans="1:12" ht="15">
      <c r="A33" s="58" t="s">
        <v>44</v>
      </c>
      <c r="B33" s="27" t="s">
        <v>28</v>
      </c>
      <c r="C33" s="27">
        <v>2420</v>
      </c>
      <c r="D33" s="28">
        <v>4</v>
      </c>
      <c r="E33" s="27">
        <f>C33*D33</f>
        <v>9680</v>
      </c>
      <c r="F33" s="29" t="s">
        <v>45</v>
      </c>
      <c r="G33" s="17"/>
      <c r="H33" s="17"/>
      <c r="I33" s="17"/>
      <c r="J33" s="17"/>
      <c r="K33" s="17"/>
      <c r="L33" s="17"/>
    </row>
    <row r="34" spans="1:12" ht="15">
      <c r="A34" s="58" t="s">
        <v>46</v>
      </c>
      <c r="B34" s="27" t="s">
        <v>28</v>
      </c>
      <c r="C34" s="27">
        <v>17000</v>
      </c>
      <c r="D34" s="28">
        <v>3</v>
      </c>
      <c r="E34" s="27">
        <f>SUM(C34*D34)</f>
        <v>51000</v>
      </c>
      <c r="F34" s="29"/>
      <c r="G34" s="17"/>
      <c r="H34" s="17"/>
      <c r="I34" s="17"/>
      <c r="J34" s="17"/>
      <c r="K34" s="17"/>
      <c r="L34" s="17"/>
    </row>
    <row r="35" spans="1:12" ht="15">
      <c r="A35" s="58" t="s">
        <v>47</v>
      </c>
      <c r="B35" s="27" t="s">
        <v>28</v>
      </c>
      <c r="C35" s="27">
        <v>4000</v>
      </c>
      <c r="D35" s="28">
        <v>1</v>
      </c>
      <c r="E35" s="27">
        <f>SUM(C35*D35)</f>
        <v>4000</v>
      </c>
      <c r="F35" s="29"/>
      <c r="G35" s="17"/>
      <c r="H35" s="17"/>
      <c r="I35" s="17"/>
      <c r="J35" s="17"/>
      <c r="K35" s="17"/>
      <c r="L35" s="17"/>
    </row>
    <row r="36" spans="1:12" ht="15">
      <c r="A36" s="61" t="s">
        <v>48</v>
      </c>
      <c r="B36" s="27" t="s">
        <v>28</v>
      </c>
      <c r="C36" s="27">
        <v>17000</v>
      </c>
      <c r="D36" s="28">
        <v>1</v>
      </c>
      <c r="E36" s="27">
        <f aca="true" t="shared" si="1" ref="E36:E54">SUM(C36*D36)</f>
        <v>17000</v>
      </c>
      <c r="F36" s="62"/>
      <c r="G36" s="17"/>
      <c r="H36" s="17"/>
      <c r="I36" s="17"/>
      <c r="J36" s="17"/>
      <c r="K36" s="17"/>
      <c r="L36" s="17"/>
    </row>
    <row r="37" spans="1:12" ht="15">
      <c r="A37" s="58" t="s">
        <v>49</v>
      </c>
      <c r="B37" s="27" t="s">
        <v>28</v>
      </c>
      <c r="C37" s="27">
        <v>6655</v>
      </c>
      <c r="D37" s="28">
        <v>2</v>
      </c>
      <c r="E37" s="27">
        <f t="shared" si="1"/>
        <v>13310</v>
      </c>
      <c r="F37" s="62"/>
      <c r="G37" s="17"/>
      <c r="H37" s="17"/>
      <c r="I37" s="17"/>
      <c r="J37" s="17"/>
      <c r="K37" s="17"/>
      <c r="L37" s="17"/>
    </row>
    <row r="38" spans="1:12" ht="15">
      <c r="A38" s="58" t="s">
        <v>50</v>
      </c>
      <c r="B38" s="27" t="s">
        <v>28</v>
      </c>
      <c r="C38" s="27">
        <v>4400</v>
      </c>
      <c r="D38" s="28">
        <v>2</v>
      </c>
      <c r="E38" s="27">
        <f t="shared" si="1"/>
        <v>8800</v>
      </c>
      <c r="F38" s="62"/>
      <c r="G38" s="17"/>
      <c r="H38" s="17"/>
      <c r="I38" s="17"/>
      <c r="J38" s="17"/>
      <c r="K38" s="17"/>
      <c r="L38" s="17"/>
    </row>
    <row r="39" spans="1:12" ht="15">
      <c r="A39" s="58" t="s">
        <v>51</v>
      </c>
      <c r="B39" s="27" t="s">
        <v>28</v>
      </c>
      <c r="C39" s="27">
        <v>1500</v>
      </c>
      <c r="D39" s="28">
        <v>10</v>
      </c>
      <c r="E39" s="27">
        <f t="shared" si="1"/>
        <v>15000</v>
      </c>
      <c r="F39" s="62"/>
      <c r="G39" s="17"/>
      <c r="H39" s="17"/>
      <c r="I39" s="17"/>
      <c r="J39" s="17"/>
      <c r="K39" s="17"/>
      <c r="L39" s="17"/>
    </row>
    <row r="40" spans="1:12" ht="15">
      <c r="A40" s="58" t="s">
        <v>52</v>
      </c>
      <c r="B40" s="27" t="s">
        <v>28</v>
      </c>
      <c r="C40" s="27">
        <v>4235</v>
      </c>
      <c r="D40" s="28">
        <v>1</v>
      </c>
      <c r="E40" s="27">
        <f t="shared" si="1"/>
        <v>4235</v>
      </c>
      <c r="F40" s="62"/>
      <c r="G40" s="17"/>
      <c r="H40" s="17"/>
      <c r="I40" s="17"/>
      <c r="J40" s="17"/>
      <c r="K40" s="17"/>
      <c r="L40" s="17"/>
    </row>
    <row r="41" spans="1:12" ht="15">
      <c r="A41" s="58" t="s">
        <v>53</v>
      </c>
      <c r="B41" s="27" t="s">
        <v>28</v>
      </c>
      <c r="C41" s="27">
        <v>12000</v>
      </c>
      <c r="D41" s="28">
        <v>1</v>
      </c>
      <c r="E41" s="27">
        <f t="shared" si="1"/>
        <v>12000</v>
      </c>
      <c r="F41" s="62"/>
      <c r="G41" s="17"/>
      <c r="H41" s="17"/>
      <c r="I41" s="17"/>
      <c r="J41" s="17"/>
      <c r="K41" s="17"/>
      <c r="L41" s="17"/>
    </row>
    <row r="42" spans="1:6" ht="15">
      <c r="A42" s="63" t="s">
        <v>54</v>
      </c>
      <c r="B42" s="27" t="s">
        <v>28</v>
      </c>
      <c r="C42" s="27">
        <v>25000</v>
      </c>
      <c r="D42" s="28">
        <v>1</v>
      </c>
      <c r="E42" s="27">
        <f t="shared" si="1"/>
        <v>25000</v>
      </c>
      <c r="F42" s="62"/>
    </row>
    <row r="43" spans="1:6" ht="15">
      <c r="A43" s="58" t="s">
        <v>55</v>
      </c>
      <c r="B43" s="27" t="s">
        <v>28</v>
      </c>
      <c r="C43" s="27">
        <v>25000</v>
      </c>
      <c r="D43" s="28">
        <v>1</v>
      </c>
      <c r="E43" s="27">
        <f t="shared" si="1"/>
        <v>25000</v>
      </c>
      <c r="F43" s="62"/>
    </row>
    <row r="44" spans="1:6" ht="15">
      <c r="A44" s="58" t="s">
        <v>56</v>
      </c>
      <c r="B44" s="27" t="s">
        <v>28</v>
      </c>
      <c r="C44" s="27">
        <v>4600</v>
      </c>
      <c r="D44" s="28">
        <v>1</v>
      </c>
      <c r="E44" s="27">
        <f t="shared" si="1"/>
        <v>4600</v>
      </c>
      <c r="F44" s="62"/>
    </row>
    <row r="45" spans="1:6" ht="15">
      <c r="A45" s="58" t="s">
        <v>57</v>
      </c>
      <c r="B45" s="27" t="s">
        <v>28</v>
      </c>
      <c r="C45" s="27">
        <v>5082</v>
      </c>
      <c r="D45" s="28">
        <v>1</v>
      </c>
      <c r="E45" s="27">
        <f t="shared" si="1"/>
        <v>5082</v>
      </c>
      <c r="F45" s="62"/>
    </row>
    <row r="46" spans="1:6" ht="15">
      <c r="A46" s="58" t="s">
        <v>58</v>
      </c>
      <c r="B46" s="27" t="s">
        <v>28</v>
      </c>
      <c r="C46" s="27">
        <v>10000</v>
      </c>
      <c r="D46" s="28">
        <v>1</v>
      </c>
      <c r="E46" s="27">
        <f t="shared" si="1"/>
        <v>10000</v>
      </c>
      <c r="F46" s="62"/>
    </row>
    <row r="47" spans="1:6" ht="15">
      <c r="A47" s="58" t="s">
        <v>59</v>
      </c>
      <c r="B47" s="27" t="s">
        <v>28</v>
      </c>
      <c r="C47" s="27">
        <v>56870</v>
      </c>
      <c r="D47" s="28">
        <v>1</v>
      </c>
      <c r="E47" s="27">
        <f t="shared" si="1"/>
        <v>56870</v>
      </c>
      <c r="F47" s="62"/>
    </row>
    <row r="48" spans="1:6" ht="15">
      <c r="A48" s="58" t="s">
        <v>60</v>
      </c>
      <c r="B48" s="27" t="s">
        <v>28</v>
      </c>
      <c r="C48" s="27">
        <v>35000</v>
      </c>
      <c r="D48" s="28">
        <v>1</v>
      </c>
      <c r="E48" s="27">
        <f t="shared" si="1"/>
        <v>35000</v>
      </c>
      <c r="F48" s="62"/>
    </row>
    <row r="49" spans="1:6" ht="15">
      <c r="A49" s="58" t="s">
        <v>61</v>
      </c>
      <c r="B49" s="27" t="s">
        <v>28</v>
      </c>
      <c r="C49" s="27">
        <v>25000</v>
      </c>
      <c r="D49" s="28">
        <v>1</v>
      </c>
      <c r="E49" s="27">
        <f t="shared" si="1"/>
        <v>25000</v>
      </c>
      <c r="F49" s="62"/>
    </row>
    <row r="50" spans="1:6" ht="15">
      <c r="A50" s="58" t="s">
        <v>62</v>
      </c>
      <c r="B50" s="27" t="s">
        <v>28</v>
      </c>
      <c r="C50" s="27">
        <v>12500</v>
      </c>
      <c r="D50" s="28">
        <v>1</v>
      </c>
      <c r="E50" s="27">
        <f t="shared" si="1"/>
        <v>12500</v>
      </c>
      <c r="F50" s="62"/>
    </row>
    <row r="51" spans="1:6" ht="15">
      <c r="A51" s="58" t="s">
        <v>63</v>
      </c>
      <c r="B51" s="27" t="s">
        <v>28</v>
      </c>
      <c r="C51" s="27">
        <v>1000</v>
      </c>
      <c r="D51" s="28">
        <v>1</v>
      </c>
      <c r="E51" s="27">
        <f t="shared" si="1"/>
        <v>1000</v>
      </c>
      <c r="F51" s="62"/>
    </row>
    <row r="52" spans="1:6" ht="15">
      <c r="A52" s="58" t="s">
        <v>64</v>
      </c>
      <c r="B52" s="27" t="s">
        <v>28</v>
      </c>
      <c r="C52" s="27">
        <v>1500</v>
      </c>
      <c r="D52" s="28">
        <v>1</v>
      </c>
      <c r="E52" s="27">
        <f t="shared" si="1"/>
        <v>1500</v>
      </c>
      <c r="F52" s="62"/>
    </row>
    <row r="53" spans="1:6" ht="15">
      <c r="A53" s="58" t="s">
        <v>65</v>
      </c>
      <c r="B53" s="27" t="s">
        <v>28</v>
      </c>
      <c r="C53" s="27">
        <v>10550</v>
      </c>
      <c r="D53" s="28">
        <v>1</v>
      </c>
      <c r="E53" s="27">
        <f t="shared" si="1"/>
        <v>10550</v>
      </c>
      <c r="F53" s="62"/>
    </row>
    <row r="54" spans="1:6" ht="15">
      <c r="A54" s="58" t="s">
        <v>66</v>
      </c>
      <c r="B54" s="27" t="s">
        <v>28</v>
      </c>
      <c r="C54" s="27">
        <v>2000</v>
      </c>
      <c r="D54" s="28">
        <v>1</v>
      </c>
      <c r="E54" s="27">
        <f t="shared" si="1"/>
        <v>2000</v>
      </c>
      <c r="F54" s="62"/>
    </row>
    <row r="55" spans="1:6" ht="15">
      <c r="A55" s="63" t="s">
        <v>67</v>
      </c>
      <c r="B55" s="27" t="s">
        <v>28</v>
      </c>
      <c r="C55" s="27">
        <v>35000</v>
      </c>
      <c r="D55" s="28">
        <v>1</v>
      </c>
      <c r="E55" s="27">
        <v>35000</v>
      </c>
      <c r="F55" s="29"/>
    </row>
    <row r="56" spans="1:6" ht="15">
      <c r="A56" s="63" t="s">
        <v>68</v>
      </c>
      <c r="B56" s="27" t="s">
        <v>28</v>
      </c>
      <c r="C56" s="27">
        <v>24500</v>
      </c>
      <c r="D56" s="28">
        <v>1</v>
      </c>
      <c r="E56" s="27">
        <v>24500</v>
      </c>
      <c r="F56" s="29"/>
    </row>
    <row r="57" spans="1:6" ht="15">
      <c r="A57" s="63" t="s">
        <v>69</v>
      </c>
      <c r="B57" s="27" t="s">
        <v>28</v>
      </c>
      <c r="C57" s="27">
        <v>12500</v>
      </c>
      <c r="D57" s="28">
        <v>1</v>
      </c>
      <c r="E57" s="27">
        <v>12500</v>
      </c>
      <c r="F57" s="29"/>
    </row>
    <row r="58" spans="1:6" ht="15">
      <c r="A58" s="63" t="s">
        <v>70</v>
      </c>
      <c r="B58" s="27" t="s">
        <v>28</v>
      </c>
      <c r="C58" s="27">
        <v>1000</v>
      </c>
      <c r="D58" s="28">
        <v>1</v>
      </c>
      <c r="E58" s="27">
        <v>1000</v>
      </c>
      <c r="F58" s="29"/>
    </row>
    <row r="59" spans="1:6" ht="15">
      <c r="A59" s="63" t="s">
        <v>71</v>
      </c>
      <c r="B59" s="27" t="s">
        <v>28</v>
      </c>
      <c r="C59" s="27">
        <v>1500</v>
      </c>
      <c r="D59" s="28">
        <v>1</v>
      </c>
      <c r="E59" s="27">
        <v>1500</v>
      </c>
      <c r="F59" s="29"/>
    </row>
    <row r="60" spans="1:6" ht="15">
      <c r="A60" s="63" t="s">
        <v>72</v>
      </c>
      <c r="B60" s="27" t="s">
        <v>28</v>
      </c>
      <c r="C60" s="27">
        <v>10550</v>
      </c>
      <c r="D60" s="28">
        <v>1</v>
      </c>
      <c r="E60" s="27">
        <v>10550</v>
      </c>
      <c r="F60" s="29"/>
    </row>
    <row r="61" spans="1:6" ht="15">
      <c r="A61" s="58" t="s">
        <v>73</v>
      </c>
      <c r="B61" s="64" t="s">
        <v>28</v>
      </c>
      <c r="C61" s="27">
        <v>15000</v>
      </c>
      <c r="D61" s="28">
        <v>2</v>
      </c>
      <c r="E61" s="27">
        <v>30000</v>
      </c>
      <c r="F61" s="62"/>
    </row>
    <row r="62" spans="1:6" ht="15">
      <c r="A62" s="58" t="s">
        <v>74</v>
      </c>
      <c r="B62" s="64" t="s">
        <v>28</v>
      </c>
      <c r="C62" s="27">
        <v>3000</v>
      </c>
      <c r="D62" s="28">
        <v>1</v>
      </c>
      <c r="E62" s="27">
        <v>3000</v>
      </c>
      <c r="F62" s="62"/>
    </row>
    <row r="63" spans="1:6" ht="15">
      <c r="A63" s="58" t="s">
        <v>75</v>
      </c>
      <c r="B63" s="64" t="s">
        <v>28</v>
      </c>
      <c r="C63" s="27">
        <v>1000</v>
      </c>
      <c r="D63" s="28">
        <v>1</v>
      </c>
      <c r="E63" s="27">
        <v>1000</v>
      </c>
      <c r="F63" s="62"/>
    </row>
    <row r="64" spans="1:6" ht="15">
      <c r="A64" s="85" t="s">
        <v>76</v>
      </c>
      <c r="B64" s="65"/>
      <c r="C64" s="66"/>
      <c r="D64" s="55"/>
      <c r="E64" s="66">
        <v>1183200</v>
      </c>
      <c r="F64" s="67"/>
    </row>
    <row r="65" spans="1:6" ht="15">
      <c r="A65" s="58" t="s">
        <v>77</v>
      </c>
      <c r="B65" s="64" t="s">
        <v>78</v>
      </c>
      <c r="C65" s="27">
        <v>2500</v>
      </c>
      <c r="D65" s="28">
        <v>2</v>
      </c>
      <c r="E65" s="27">
        <v>5000</v>
      </c>
      <c r="F65" s="62"/>
    </row>
    <row r="66" spans="1:6" ht="15">
      <c r="A66" s="58" t="s">
        <v>79</v>
      </c>
      <c r="B66" s="64" t="s">
        <v>30</v>
      </c>
      <c r="C66" s="27">
        <v>4500</v>
      </c>
      <c r="D66" s="28">
        <v>24</v>
      </c>
      <c r="E66" s="27">
        <f>SUM(C66*D66)</f>
        <v>108000</v>
      </c>
      <c r="F66" s="62"/>
    </row>
    <row r="67" spans="1:6" ht="15">
      <c r="A67" s="58" t="s">
        <v>80</v>
      </c>
      <c r="B67" s="64" t="s">
        <v>30</v>
      </c>
      <c r="C67" s="27">
        <v>2000</v>
      </c>
      <c r="D67" s="28">
        <v>24</v>
      </c>
      <c r="E67" s="27">
        <f>SUM(C67*D67)</f>
        <v>48000</v>
      </c>
      <c r="F67" s="62"/>
    </row>
    <row r="68" spans="1:6" ht="15">
      <c r="A68" s="58" t="s">
        <v>81</v>
      </c>
      <c r="B68" s="64" t="s">
        <v>32</v>
      </c>
      <c r="C68" s="27">
        <v>11000</v>
      </c>
      <c r="D68" s="28">
        <v>1</v>
      </c>
      <c r="E68" s="27">
        <f aca="true" t="shared" si="2" ref="E68:E84">SUM(C68*D68)</f>
        <v>11000</v>
      </c>
      <c r="F68" s="62"/>
    </row>
    <row r="69" spans="1:6" ht="15">
      <c r="A69" s="58" t="s">
        <v>82</v>
      </c>
      <c r="B69" s="64" t="s">
        <v>30</v>
      </c>
      <c r="C69" s="27">
        <v>20000</v>
      </c>
      <c r="D69" s="28">
        <v>24</v>
      </c>
      <c r="E69" s="27">
        <f t="shared" si="2"/>
        <v>480000</v>
      </c>
      <c r="F69" s="62"/>
    </row>
    <row r="70" spans="1:6" ht="15">
      <c r="A70" s="58" t="s">
        <v>83</v>
      </c>
      <c r="B70" s="64" t="s">
        <v>84</v>
      </c>
      <c r="C70" s="27">
        <v>20000</v>
      </c>
      <c r="D70" s="28">
        <v>1</v>
      </c>
      <c r="E70" s="27">
        <f t="shared" si="2"/>
        <v>20000</v>
      </c>
      <c r="F70" s="62"/>
    </row>
    <row r="71" spans="1:6" ht="15">
      <c r="A71" s="58" t="s">
        <v>85</v>
      </c>
      <c r="B71" s="64" t="s">
        <v>30</v>
      </c>
      <c r="C71" s="27">
        <v>3000</v>
      </c>
      <c r="D71" s="28">
        <v>24</v>
      </c>
      <c r="E71" s="27">
        <f t="shared" si="2"/>
        <v>72000</v>
      </c>
      <c r="F71" s="62"/>
    </row>
    <row r="72" spans="1:6" ht="15">
      <c r="A72" s="58" t="s">
        <v>86</v>
      </c>
      <c r="B72" s="64" t="s">
        <v>30</v>
      </c>
      <c r="C72" s="27">
        <v>300</v>
      </c>
      <c r="D72" s="28">
        <v>24</v>
      </c>
      <c r="E72" s="27">
        <f t="shared" si="2"/>
        <v>7200</v>
      </c>
      <c r="F72" s="62"/>
    </row>
    <row r="73" spans="1:6" ht="15">
      <c r="A73" s="58" t="s">
        <v>87</v>
      </c>
      <c r="B73" s="64" t="s">
        <v>30</v>
      </c>
      <c r="C73" s="27">
        <v>1500</v>
      </c>
      <c r="D73" s="28">
        <v>24</v>
      </c>
      <c r="E73" s="27">
        <f t="shared" si="2"/>
        <v>36000</v>
      </c>
      <c r="F73" s="62"/>
    </row>
    <row r="74" spans="1:6" ht="15">
      <c r="A74" s="41" t="s">
        <v>88</v>
      </c>
      <c r="B74" s="42" t="s">
        <v>28</v>
      </c>
      <c r="C74" s="43">
        <v>6000</v>
      </c>
      <c r="D74" s="44">
        <v>6</v>
      </c>
      <c r="E74" s="27">
        <f t="shared" si="2"/>
        <v>36000</v>
      </c>
      <c r="F74" s="62"/>
    </row>
    <row r="75" spans="1:6" ht="15">
      <c r="A75" s="41" t="s">
        <v>89</v>
      </c>
      <c r="B75" s="42" t="s">
        <v>30</v>
      </c>
      <c r="C75" s="43">
        <v>15000</v>
      </c>
      <c r="D75" s="44">
        <v>24</v>
      </c>
      <c r="E75" s="27">
        <f t="shared" si="2"/>
        <v>360000</v>
      </c>
      <c r="F75" s="62"/>
    </row>
    <row r="76" spans="1:6" ht="15">
      <c r="A76" s="85" t="s">
        <v>90</v>
      </c>
      <c r="B76" s="65"/>
      <c r="C76" s="57"/>
      <c r="D76" s="55"/>
      <c r="E76" s="96">
        <v>494744</v>
      </c>
      <c r="F76" s="67"/>
    </row>
    <row r="77" spans="1:6" ht="15">
      <c r="A77" s="58" t="s">
        <v>91</v>
      </c>
      <c r="B77" s="64" t="s">
        <v>30</v>
      </c>
      <c r="C77" s="27">
        <v>500</v>
      </c>
      <c r="D77" s="28">
        <v>24</v>
      </c>
      <c r="E77" s="68">
        <f t="shared" si="2"/>
        <v>12000</v>
      </c>
      <c r="F77" s="62"/>
    </row>
    <row r="78" spans="1:6" ht="15">
      <c r="A78" s="58" t="s">
        <v>92</v>
      </c>
      <c r="B78" s="64" t="s">
        <v>93</v>
      </c>
      <c r="C78" s="27">
        <v>40000</v>
      </c>
      <c r="D78" s="28">
        <v>1</v>
      </c>
      <c r="E78" s="68">
        <f t="shared" si="2"/>
        <v>40000</v>
      </c>
      <c r="F78" s="62"/>
    </row>
    <row r="79" spans="1:6" ht="15">
      <c r="A79" s="58" t="s">
        <v>94</v>
      </c>
      <c r="B79" s="64" t="s">
        <v>84</v>
      </c>
      <c r="C79" s="27">
        <v>100000</v>
      </c>
      <c r="D79" s="28">
        <v>1</v>
      </c>
      <c r="E79" s="68">
        <f t="shared" si="2"/>
        <v>100000</v>
      </c>
      <c r="F79" s="62"/>
    </row>
    <row r="80" spans="1:6" ht="15">
      <c r="A80" s="58" t="s">
        <v>95</v>
      </c>
      <c r="B80" s="64" t="s">
        <v>96</v>
      </c>
      <c r="C80" s="27">
        <v>18744</v>
      </c>
      <c r="D80" s="28">
        <v>1</v>
      </c>
      <c r="E80" s="68">
        <f t="shared" si="2"/>
        <v>18744</v>
      </c>
      <c r="F80" s="62"/>
    </row>
    <row r="81" spans="1:6" ht="15">
      <c r="A81" s="58" t="s">
        <v>97</v>
      </c>
      <c r="B81" s="64" t="s">
        <v>30</v>
      </c>
      <c r="C81" s="27">
        <v>500</v>
      </c>
      <c r="D81" s="28">
        <v>24</v>
      </c>
      <c r="E81" s="68">
        <f t="shared" si="2"/>
        <v>12000</v>
      </c>
      <c r="F81" s="62"/>
    </row>
    <row r="82" spans="1:6" ht="15">
      <c r="A82" s="58" t="s">
        <v>98</v>
      </c>
      <c r="B82" s="64" t="s">
        <v>30</v>
      </c>
      <c r="C82" s="27">
        <v>4000</v>
      </c>
      <c r="D82" s="28">
        <v>24</v>
      </c>
      <c r="E82" s="68">
        <f t="shared" si="2"/>
        <v>96000</v>
      </c>
      <c r="F82" s="62"/>
    </row>
    <row r="83" spans="1:6" ht="15">
      <c r="A83" s="58" t="s">
        <v>99</v>
      </c>
      <c r="B83" s="64" t="s">
        <v>30</v>
      </c>
      <c r="C83" s="27">
        <v>1500</v>
      </c>
      <c r="D83" s="28">
        <v>24</v>
      </c>
      <c r="E83" s="68">
        <f t="shared" si="2"/>
        <v>36000</v>
      </c>
      <c r="F83" s="62"/>
    </row>
    <row r="84" spans="1:8" ht="15.75" thickBot="1">
      <c r="A84" s="58" t="s">
        <v>100</v>
      </c>
      <c r="B84" s="64" t="s">
        <v>30</v>
      </c>
      <c r="C84" s="27">
        <v>7500</v>
      </c>
      <c r="D84" s="28">
        <v>24</v>
      </c>
      <c r="E84" s="68">
        <f t="shared" si="2"/>
        <v>180000</v>
      </c>
      <c r="F84" s="62"/>
      <c r="H84" s="17"/>
    </row>
    <row r="85" spans="1:6" ht="15.75" thickBot="1">
      <c r="A85" s="50" t="s">
        <v>101</v>
      </c>
      <c r="B85" s="36"/>
      <c r="C85" s="36"/>
      <c r="D85" s="37"/>
      <c r="E85" s="36">
        <f>E24+E30+E64+E76</f>
        <v>2213574</v>
      </c>
      <c r="F85" s="38"/>
    </row>
    <row r="86" spans="1:6" ht="15.75" thickBot="1">
      <c r="A86" s="69"/>
      <c r="B86" s="70"/>
      <c r="C86" s="70"/>
      <c r="D86" s="71"/>
      <c r="E86" s="70"/>
      <c r="F86" s="72"/>
    </row>
    <row r="87" spans="1:6" ht="15.75" thickBot="1">
      <c r="A87" s="73" t="s">
        <v>102</v>
      </c>
      <c r="B87" s="74"/>
      <c r="C87" s="74"/>
      <c r="D87" s="75"/>
      <c r="E87" s="76">
        <f>SUM(E85+E18+E9)</f>
        <v>7492454</v>
      </c>
      <c r="F87" s="77"/>
    </row>
    <row r="88" ht="15.75" thickBot="1"/>
    <row r="89" ht="30.75" thickBot="1">
      <c r="A89" s="95" t="s">
        <v>117</v>
      </c>
    </row>
    <row r="90" ht="15">
      <c r="A90" s="81"/>
    </row>
    <row r="93" ht="15">
      <c r="H93" s="17"/>
    </row>
  </sheetData>
  <mergeCells count="1">
    <mergeCell ref="A1:B2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Martina Ing.</dc:creator>
  <cp:keywords/>
  <dc:description/>
  <cp:lastModifiedBy>Šišková Grznárová Hana Mgr. MBA</cp:lastModifiedBy>
  <cp:lastPrinted>2019-10-10T13:37:48Z</cp:lastPrinted>
  <dcterms:created xsi:type="dcterms:W3CDTF">2019-04-11T07:42:13Z</dcterms:created>
  <dcterms:modified xsi:type="dcterms:W3CDTF">2019-10-10T13:37:53Z</dcterms:modified>
  <cp:category/>
  <cp:version/>
  <cp:contentType/>
  <cp:contentStatus/>
</cp:coreProperties>
</file>