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codeName="ThisWorkbook" defaultThemeVersion="124226"/>
  <bookViews>
    <workbookView xWindow="2295" yWindow="2295" windowWidth="21570" windowHeight="11385" tabRatio="601" activeTab="0"/>
  </bookViews>
  <sheets>
    <sheet name="Příl.1 tab.8" sheetId="17735" r:id="rId1"/>
    <sheet name=" Příl.1 tab.10" sheetId="17759" r:id="rId2"/>
  </sheets>
  <externalReferences>
    <externalReference r:id="rId5"/>
  </externalReferences>
  <definedNames>
    <definedName name="AV">#REF!</definedName>
    <definedName name="CBU">#REF!</definedName>
    <definedName name="CSU">#REF!</definedName>
    <definedName name="CUZK">#REF!</definedName>
    <definedName name="GA">#REF!</definedName>
    <definedName name="MDS">#REF!</definedName>
    <definedName name="MK">#REF!</definedName>
    <definedName name="MPO">#REF!</definedName>
    <definedName name="MS">#REF!</definedName>
    <definedName name="MSMT">#REF!</definedName>
    <definedName name="MZdr">#REF!</definedName>
    <definedName name="MZe">#REF!</definedName>
    <definedName name="NKU" localSheetId="1">#REF!</definedName>
    <definedName name="NKU">#REF!</definedName>
    <definedName name="_xlnm.Print_Area" localSheetId="1">' Příl.1 tab.10'!$A$1:$J$79</definedName>
    <definedName name="_xlnm.Print_Area" localSheetId="0">'Příl.1 tab.8'!$A$1:$P$128</definedName>
    <definedName name="RRTV" localSheetId="1">#REF!</definedName>
    <definedName name="RRTV">#REF!</definedName>
    <definedName name="SSHR" localSheetId="1">#REF!</definedName>
    <definedName name="SSHR">#REF!</definedName>
    <definedName name="SUJB" localSheetId="1">#REF!</definedName>
    <definedName name="SUJB">#REF!</definedName>
    <definedName name="UOHS" localSheetId="1">#REF!</definedName>
    <definedName name="UOHS">#REF!</definedName>
    <definedName name="UPV">#REF!</definedName>
    <definedName name="US">#REF!</definedName>
    <definedName name="USIS">#REF!</definedName>
  </definedNames>
  <calcPr calcId="191029"/>
  <extLst/>
</workbook>
</file>

<file path=xl/sharedStrings.xml><?xml version="1.0" encoding="utf-8"?>
<sst xmlns="http://schemas.openxmlformats.org/spreadsheetml/2006/main" count="303" uniqueCount="105">
  <si>
    <t>v tis. Kč</t>
  </si>
  <si>
    <t>schválený</t>
  </si>
  <si>
    <t>po změnách</t>
  </si>
  <si>
    <t>% plnění</t>
  </si>
  <si>
    <t>Vypracoval:</t>
  </si>
  <si>
    <t>Kontroloval:</t>
  </si>
  <si>
    <t>tis. Kč</t>
  </si>
  <si>
    <t>Datum:</t>
  </si>
  <si>
    <t>celkem</t>
  </si>
  <si>
    <t>Tabulka č. 10</t>
  </si>
  <si>
    <t>v tom:</t>
  </si>
  <si>
    <t>Státní rozpočet</t>
  </si>
  <si>
    <t>programové období 2004-2006</t>
  </si>
  <si>
    <t>programové období 2007-2013</t>
  </si>
  <si>
    <t>Komunitární programy celkem</t>
  </si>
  <si>
    <t>Ostatní celkem</t>
  </si>
  <si>
    <t>přímé platby</t>
  </si>
  <si>
    <t xml:space="preserve">Celkem </t>
  </si>
  <si>
    <t>Program rozvoje venkova</t>
  </si>
  <si>
    <t>Společná organizace trhu</t>
  </si>
  <si>
    <t xml:space="preserve">z toho </t>
  </si>
  <si>
    <t>mimorozpočtové zdroje</t>
  </si>
  <si>
    <t>příjem prostředků podle § 25 odst. 1 písm. c) zákona č. 218/2000 Sb., ve znění pozdějších předpisů</t>
  </si>
  <si>
    <t>kryto příjmem z rozpočtu EU</t>
  </si>
  <si>
    <t>kód</t>
  </si>
  <si>
    <t>slovy</t>
  </si>
  <si>
    <t xml:space="preserve">C e l k e m   </t>
  </si>
  <si>
    <t xml:space="preserve">Ú h r n e m </t>
  </si>
  <si>
    <t>Nároky z nespotřebovaných výdajů</t>
  </si>
  <si>
    <t>podíl SR / národní doplňkové platby</t>
  </si>
  <si>
    <t xml:space="preserve">C e l k e m </t>
  </si>
  <si>
    <t>Finanční mechanismus</t>
  </si>
  <si>
    <t>kryto příjmem z rozpočtu donorských zemí FM</t>
  </si>
  <si>
    <t>Tabulka č. 8 str. 2</t>
  </si>
  <si>
    <t>Tabulka č.8 str. 3</t>
  </si>
  <si>
    <t>Tabulka č. 8 str. 1</t>
  </si>
  <si>
    <t>(jméno, popřípadě jména, a příjmení, telefon, podpis)</t>
  </si>
  <si>
    <t>programové období 2014-2020</t>
  </si>
  <si>
    <t>Operační programy/FS progr.obd. 2004-2006 celkem</t>
  </si>
  <si>
    <t>Operační programy progr.obd. 2007-2013 celkem</t>
  </si>
  <si>
    <t>Operační programy progr.obd. 2014-2020 celkem</t>
  </si>
  <si>
    <t>Přímé platby zemědělcům celkem</t>
  </si>
  <si>
    <t>Společná organizace trhu celkem</t>
  </si>
  <si>
    <t>Program rozvoje venkova celkem</t>
  </si>
  <si>
    <t>Příjmy kapitoly z finančních mechanismů</t>
  </si>
  <si>
    <t>OP celkem</t>
  </si>
  <si>
    <t>OP (vypsat)</t>
  </si>
  <si>
    <t>Komunitární programy a ostatní (vypsat)</t>
  </si>
  <si>
    <t>Komunitární programy a ostatní celkem</t>
  </si>
  <si>
    <t>* bude uvedeno za každé programové období zvlášť</t>
  </si>
  <si>
    <t>podíl SR</t>
  </si>
  <si>
    <t>v  tis. Kč</t>
  </si>
  <si>
    <t xml:space="preserve">  Ú h r n e m</t>
  </si>
  <si>
    <t xml:space="preserve">kód </t>
  </si>
  <si>
    <t xml:space="preserve">  Ú h r n em </t>
  </si>
  <si>
    <t>VÝDAJE KAPITOLY NA PROGRAMY/PROJEKTY SPOLUFINANCOVANÉ Z ROZPOČTU EVROPSKÉ UNIE NEBO FINANČNÍCH MECHANISMŮ</t>
  </si>
  <si>
    <t>PŘÍJMY KAPITOLY NA PROGRAMY/PROJEKTY SPOLUFINANCOVANÉ Z ROZPOČTU EVROPSKÉ UNIE NEBO FINANČNÍCH MECHANISMŮ</t>
  </si>
  <si>
    <t>Program/Projekt - nástrojové třídění</t>
  </si>
  <si>
    <t>Program (vypsat)</t>
  </si>
  <si>
    <t>10=7:4</t>
  </si>
  <si>
    <t>11=8:5</t>
  </si>
  <si>
    <t>12=9:6</t>
  </si>
  <si>
    <t>6 = (3 - 5) : 2</t>
  </si>
  <si>
    <t>(bez společné zemědělské politiky)</t>
  </si>
  <si>
    <t>Příjmy kapitoly z rozpočtu EU na společnou zemědělskou politiku</t>
  </si>
  <si>
    <t>OPZ</t>
  </si>
  <si>
    <t>IROP</t>
  </si>
  <si>
    <t>OPVVV</t>
  </si>
  <si>
    <t>OPPIK</t>
  </si>
  <si>
    <t>OPŽP CF</t>
  </si>
  <si>
    <t>Svobodný stát sasko</t>
  </si>
  <si>
    <t>3. akční program</t>
  </si>
  <si>
    <t>OPŽP ERDF</t>
  </si>
  <si>
    <t>EHP Norsko</t>
  </si>
  <si>
    <t xml:space="preserve">Ing. Věra Galuszková </t>
  </si>
  <si>
    <t>Mgr. Kateřina Grygarová</t>
  </si>
  <si>
    <t>Ing. Věra Galuszková</t>
  </si>
  <si>
    <t>10300</t>
  </si>
  <si>
    <t>10400</t>
  </si>
  <si>
    <t>10700</t>
  </si>
  <si>
    <t>10602</t>
  </si>
  <si>
    <t>OPŽP</t>
  </si>
  <si>
    <t>Kapitola:335</t>
  </si>
  <si>
    <t>Kapitola: 335</t>
  </si>
  <si>
    <t>6004</t>
  </si>
  <si>
    <t>EHP Norsko 3</t>
  </si>
  <si>
    <t>10200</t>
  </si>
  <si>
    <t>OPIK</t>
  </si>
  <si>
    <t>Horizont 2020</t>
  </si>
  <si>
    <t>10601</t>
  </si>
  <si>
    <t>stav k 1.1.2021</t>
  </si>
  <si>
    <t>12104</t>
  </si>
  <si>
    <t>Horizont</t>
  </si>
  <si>
    <t>Období: rok 2020</t>
  </si>
  <si>
    <t>Skutečnost k 31.12.2021</t>
  </si>
  <si>
    <t>skutečné čerpání k 31.12.2021</t>
  </si>
  <si>
    <t>stav k 1.1.2022</t>
  </si>
  <si>
    <t>REACT EU</t>
  </si>
  <si>
    <t>Výdaje kapitoly na financování programů/projektů spolufinancovaných v roce 2021 ze státního rozpočtu ČR a z rozpočtu EU</t>
  </si>
  <si>
    <t>Výdaje kapitoly na financování programů/projektů spolufinancovaných v roce 2021 ze státního rozpočtu ČR a z rozpočtu donorských zemí v rámci finančních mechanismů</t>
  </si>
  <si>
    <t>Výdaje kapitoly na spolufinancování společné zemědělské politiky ze státního rozpočtu ČR a z rozpočtu EU v roce 2021</t>
  </si>
  <si>
    <t>Příjmy kapitoly z rozpočtu EU na financování společných programů EU a ČR  v roce 2021 (bez společné zemědělské politiky)</t>
  </si>
  <si>
    <t>10701</t>
  </si>
  <si>
    <t>11005</t>
  </si>
  <si>
    <t>INTERREG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</si>
</sst>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CE"/>
      <family val="2"/>
    </font>
    <font>
      <sz val="10"/>
      <name val="Times New Roman CE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/>
    </border>
    <border>
      <left style="thin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/>
      <top style="hair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hair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hair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 style="hair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/>
      <bottom style="hair"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medium"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/>
      <right/>
      <top style="hair"/>
      <bottom style="thin"/>
    </border>
    <border>
      <left/>
      <right/>
      <top style="thin"/>
      <bottom style="medium"/>
    </border>
    <border>
      <left/>
      <right style="thin"/>
      <top style="hair"/>
      <bottom style="medium"/>
    </border>
    <border>
      <left/>
      <right style="thin"/>
      <top/>
      <bottom style="medium"/>
    </border>
    <border>
      <left/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hair"/>
    </border>
    <border>
      <left/>
      <right style="thin"/>
      <top style="medium"/>
      <bottom/>
    </border>
    <border>
      <left style="medium"/>
      <right/>
      <top style="medium"/>
      <bottom style="hair"/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3" borderId="0" applyNumberFormat="0" applyBorder="0" applyAlignment="0" applyProtection="0"/>
    <xf numFmtId="0" fontId="28" fillId="20" borderId="1" applyNumberFormat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21" borderId="6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7" fillId="7" borderId="1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24" fillId="0" borderId="7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3" borderId="8" applyNumberFormat="0" applyFont="0" applyAlignment="0" applyProtection="0"/>
    <xf numFmtId="0" fontId="29" fillId="20" borderId="9" applyNumberForma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</cellStyleXfs>
  <cellXfs count="501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indent="1"/>
    </xf>
    <xf numFmtId="0" fontId="1" fillId="0" borderId="16" xfId="0" applyFont="1" applyFill="1" applyBorder="1"/>
    <xf numFmtId="3" fontId="7" fillId="0" borderId="17" xfId="0" applyNumberFormat="1" applyFont="1" applyFill="1" applyBorder="1" applyAlignment="1">
      <alignment horizontal="right" indent="1"/>
    </xf>
    <xf numFmtId="164" fontId="7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/>
    <xf numFmtId="3" fontId="7" fillId="0" borderId="20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3" fontId="7" fillId="0" borderId="22" xfId="0" applyNumberFormat="1" applyFont="1" applyFill="1" applyBorder="1" applyAlignment="1">
      <alignment horizontal="right" indent="1"/>
    </xf>
    <xf numFmtId="0" fontId="1" fillId="0" borderId="23" xfId="0" applyFont="1" applyFill="1" applyBorder="1"/>
    <xf numFmtId="0" fontId="1" fillId="0" borderId="0" xfId="0" applyFont="1" applyFill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 indent="1"/>
    </xf>
    <xf numFmtId="164" fontId="7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7" xfId="0" applyFont="1" applyFill="1" applyBorder="1"/>
    <xf numFmtId="0" fontId="1" fillId="0" borderId="17" xfId="0" applyFont="1" applyFill="1" applyBorder="1"/>
    <xf numFmtId="0" fontId="1" fillId="0" borderId="28" xfId="0" applyFont="1" applyFill="1" applyBorder="1"/>
    <xf numFmtId="0" fontId="8" fillId="0" borderId="29" xfId="0" applyFont="1" applyFill="1" applyBorder="1" applyAlignment="1">
      <alignment horizontal="center" wrapText="1"/>
    </xf>
    <xf numFmtId="0" fontId="1" fillId="0" borderId="29" xfId="0" applyFont="1" applyFill="1" applyBorder="1"/>
    <xf numFmtId="0" fontId="7" fillId="0" borderId="17" xfId="0" applyFont="1" applyFill="1" applyBorder="1" applyAlignment="1">
      <alignment horizontal="center"/>
    </xf>
    <xf numFmtId="3" fontId="7" fillId="0" borderId="22" xfId="0" applyNumberFormat="1" applyFont="1" applyFill="1" applyBorder="1"/>
    <xf numFmtId="3" fontId="7" fillId="0" borderId="30" xfId="0" applyNumberFormat="1" applyFont="1" applyFill="1" applyBorder="1"/>
    <xf numFmtId="0" fontId="1" fillId="0" borderId="22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1" fillId="0" borderId="0" xfId="0" applyFont="1" applyFill="1" applyBorder="1"/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indent="1"/>
    </xf>
    <xf numFmtId="164" fontId="7" fillId="0" borderId="0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right" indent="1"/>
    </xf>
    <xf numFmtId="3" fontId="7" fillId="0" borderId="34" xfId="0" applyNumberFormat="1" applyFont="1" applyFill="1" applyBorder="1" applyAlignment="1">
      <alignment horizontal="right" indent="1"/>
    </xf>
    <xf numFmtId="3" fontId="7" fillId="0" borderId="35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right" indent="1"/>
    </xf>
    <xf numFmtId="3" fontId="7" fillId="0" borderId="37" xfId="0" applyNumberFormat="1" applyFont="1" applyFill="1" applyBorder="1" applyAlignment="1">
      <alignment horizontal="right" indent="1"/>
    </xf>
    <xf numFmtId="3" fontId="7" fillId="0" borderId="38" xfId="0" applyNumberFormat="1" applyFont="1" applyFill="1" applyBorder="1" applyAlignment="1">
      <alignment horizontal="right" indent="1"/>
    </xf>
    <xf numFmtId="3" fontId="7" fillId="0" borderId="39" xfId="0" applyNumberFormat="1" applyFont="1" applyFill="1" applyBorder="1" applyAlignment="1">
      <alignment horizontal="right" indent="1"/>
    </xf>
    <xf numFmtId="3" fontId="7" fillId="0" borderId="40" xfId="0" applyNumberFormat="1" applyFont="1" applyFill="1" applyBorder="1" applyAlignment="1">
      <alignment horizontal="right" indent="1"/>
    </xf>
    <xf numFmtId="0" fontId="7" fillId="0" borderId="0" xfId="0" applyFont="1" applyBorder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right" indent="1"/>
    </xf>
    <xf numFmtId="3" fontId="7" fillId="0" borderId="43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/>
    <xf numFmtId="0" fontId="1" fillId="0" borderId="49" xfId="0" applyFont="1" applyFill="1" applyBorder="1"/>
    <xf numFmtId="0" fontId="10" fillId="0" borderId="50" xfId="0" applyFont="1" applyFill="1" applyBorder="1"/>
    <xf numFmtId="0" fontId="10" fillId="0" borderId="0" xfId="0" applyFont="1" applyFill="1"/>
    <xf numFmtId="0" fontId="10" fillId="0" borderId="51" xfId="0" applyFont="1" applyFill="1" applyBorder="1"/>
    <xf numFmtId="0" fontId="10" fillId="0" borderId="52" xfId="0" applyFont="1" applyFill="1" applyBorder="1"/>
    <xf numFmtId="0" fontId="1" fillId="0" borderId="53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53" xfId="0" applyFont="1" applyFill="1" applyBorder="1"/>
    <xf numFmtId="0" fontId="1" fillId="0" borderId="0" xfId="0" applyFont="1" applyAlignment="1">
      <alignment horizontal="left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horizontal="right" indent="1"/>
    </xf>
    <xf numFmtId="3" fontId="1" fillId="0" borderId="56" xfId="0" applyNumberFormat="1" applyFont="1" applyFill="1" applyBorder="1" applyAlignment="1">
      <alignment horizontal="right" indent="1"/>
    </xf>
    <xf numFmtId="164" fontId="1" fillId="0" borderId="55" xfId="0" applyNumberFormat="1" applyFont="1" applyFill="1" applyBorder="1" applyAlignment="1">
      <alignment horizontal="center"/>
    </xf>
    <xf numFmtId="164" fontId="1" fillId="0" borderId="57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164" fontId="1" fillId="0" borderId="29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3" fontId="10" fillId="0" borderId="58" xfId="0" applyNumberFormat="1" applyFont="1" applyFill="1" applyBorder="1" applyAlignment="1">
      <alignment horizontal="right" indent="1"/>
    </xf>
    <xf numFmtId="3" fontId="10" fillId="0" borderId="59" xfId="0" applyNumberFormat="1" applyFont="1" applyFill="1" applyBorder="1" applyAlignment="1">
      <alignment horizontal="right" indent="1"/>
    </xf>
    <xf numFmtId="164" fontId="10" fillId="0" borderId="58" xfId="0" applyNumberFormat="1" applyFont="1" applyFill="1" applyBorder="1" applyAlignment="1">
      <alignment horizontal="center"/>
    </xf>
    <xf numFmtId="164" fontId="10" fillId="0" borderId="60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right" indent="1"/>
    </xf>
    <xf numFmtId="3" fontId="3" fillId="0" borderId="33" xfId="0" applyNumberFormat="1" applyFont="1" applyFill="1" applyBorder="1" applyAlignment="1">
      <alignment horizontal="right" indent="1"/>
    </xf>
    <xf numFmtId="3" fontId="10" fillId="0" borderId="45" xfId="0" applyNumberFormat="1" applyFont="1" applyFill="1" applyBorder="1" applyAlignment="1">
      <alignment horizontal="right" indent="1"/>
    </xf>
    <xf numFmtId="3" fontId="10" fillId="0" borderId="46" xfId="0" applyNumberFormat="1" applyFont="1" applyFill="1" applyBorder="1" applyAlignment="1">
      <alignment horizontal="right" indent="1"/>
    </xf>
    <xf numFmtId="164" fontId="10" fillId="0" borderId="45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right" indent="1"/>
    </xf>
    <xf numFmtId="3" fontId="10" fillId="0" borderId="21" xfId="0" applyNumberFormat="1" applyFont="1" applyFill="1" applyBorder="1" applyAlignment="1">
      <alignment horizontal="right" indent="1"/>
    </xf>
    <xf numFmtId="164" fontId="10" fillId="0" borderId="39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164" fontId="1" fillId="0" borderId="14" xfId="0" applyNumberFormat="1" applyFont="1" applyFill="1" applyBorder="1" applyAlignment="1">
      <alignment horizontal="center"/>
    </xf>
    <xf numFmtId="164" fontId="1" fillId="0" borderId="54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164" fontId="3" fillId="0" borderId="14" xfId="0" applyNumberFormat="1" applyFont="1" applyFill="1" applyBorder="1" applyAlignment="1">
      <alignment horizontal="center"/>
    </xf>
    <xf numFmtId="164" fontId="3" fillId="0" borderId="5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 indent="1"/>
    </xf>
    <xf numFmtId="0" fontId="13" fillId="0" borderId="0" xfId="0" applyFont="1" applyFill="1"/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right" vertical="center" wrapText="1" inden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1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0" fontId="1" fillId="0" borderId="61" xfId="0" applyFont="1" applyFill="1" applyBorder="1"/>
    <xf numFmtId="0" fontId="8" fillId="0" borderId="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 indent="1"/>
    </xf>
    <xf numFmtId="3" fontId="3" fillId="0" borderId="34" xfId="0" applyNumberFormat="1" applyFont="1" applyFill="1" applyBorder="1" applyAlignment="1">
      <alignment horizontal="right" indent="1"/>
    </xf>
    <xf numFmtId="3" fontId="3" fillId="0" borderId="45" xfId="0" applyNumberFormat="1" applyFont="1" applyFill="1" applyBorder="1" applyAlignment="1">
      <alignment horizontal="right" indent="1"/>
    </xf>
    <xf numFmtId="3" fontId="1" fillId="0" borderId="4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3" fontId="7" fillId="0" borderId="69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49" fontId="7" fillId="0" borderId="64" xfId="0" applyNumberFormat="1" applyFont="1" applyFill="1" applyBorder="1" applyAlignment="1">
      <alignment horizontal="left" indent="1"/>
    </xf>
    <xf numFmtId="49" fontId="7" fillId="0" borderId="71" xfId="0" applyNumberFormat="1" applyFont="1" applyFill="1" applyBorder="1" applyAlignment="1">
      <alignment horizontal="left" indent="1"/>
    </xf>
    <xf numFmtId="49" fontId="7" fillId="0" borderId="63" xfId="0" applyNumberFormat="1" applyFont="1" applyFill="1" applyBorder="1" applyAlignment="1">
      <alignment horizontal="left" indent="1"/>
    </xf>
    <xf numFmtId="0" fontId="7" fillId="0" borderId="7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73" xfId="0" applyFont="1" applyFill="1" applyBorder="1"/>
    <xf numFmtId="0" fontId="1" fillId="0" borderId="23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17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wrapText="1" inden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75" xfId="0" applyNumberFormat="1" applyFont="1" applyFill="1" applyBorder="1" applyAlignment="1">
      <alignment horizontal="right" vertical="center"/>
    </xf>
    <xf numFmtId="49" fontId="7" fillId="0" borderId="53" xfId="0" applyNumberFormat="1" applyFont="1" applyFill="1" applyBorder="1" applyAlignment="1">
      <alignment horizontal="left" indent="1"/>
    </xf>
    <xf numFmtId="3" fontId="7" fillId="0" borderId="28" xfId="0" applyNumberFormat="1" applyFont="1" applyFill="1" applyBorder="1" applyAlignment="1">
      <alignment horizontal="right" indent="1"/>
    </xf>
    <xf numFmtId="3" fontId="7" fillId="0" borderId="29" xfId="0" applyNumberFormat="1" applyFont="1" applyFill="1" applyBorder="1" applyAlignment="1">
      <alignment horizontal="right" indent="1"/>
    </xf>
    <xf numFmtId="49" fontId="7" fillId="0" borderId="62" xfId="0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8" fillId="0" borderId="76" xfId="0" applyNumberFormat="1" applyFont="1" applyFill="1" applyBorder="1" applyAlignment="1">
      <alignment horizontal="right" indent="1"/>
    </xf>
    <xf numFmtId="3" fontId="8" fillId="0" borderId="77" xfId="0" applyNumberFormat="1" applyFont="1" applyFill="1" applyBorder="1" applyAlignment="1">
      <alignment horizontal="right" indent="1"/>
    </xf>
    <xf numFmtId="3" fontId="8" fillId="0" borderId="45" xfId="0" applyNumberFormat="1" applyFont="1" applyFill="1" applyBorder="1" applyAlignment="1">
      <alignment horizontal="right" indent="1"/>
    </xf>
    <xf numFmtId="3" fontId="8" fillId="0" borderId="46" xfId="0" applyNumberFormat="1" applyFont="1" applyFill="1" applyBorder="1" applyAlignment="1">
      <alignment horizontal="right" indent="1"/>
    </xf>
    <xf numFmtId="49" fontId="7" fillId="0" borderId="78" xfId="0" applyNumberFormat="1" applyFont="1" applyFill="1" applyBorder="1" applyAlignment="1">
      <alignment horizontal="left" indent="1"/>
    </xf>
    <xf numFmtId="0" fontId="8" fillId="0" borderId="79" xfId="0" applyFont="1" applyFill="1" applyBorder="1" applyAlignment="1">
      <alignment horizontal="center" wrapText="1"/>
    </xf>
    <xf numFmtId="164" fontId="7" fillId="0" borderId="7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/>
    </xf>
    <xf numFmtId="0" fontId="1" fillId="0" borderId="43" xfId="0" applyFont="1" applyFill="1" applyBorder="1"/>
    <xf numFmtId="0" fontId="1" fillId="0" borderId="8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7" fillId="0" borderId="72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horizontal="left" indent="1"/>
    </xf>
    <xf numFmtId="164" fontId="7" fillId="0" borderId="79" xfId="0" applyNumberFormat="1" applyFont="1" applyFill="1" applyBorder="1" applyAlignment="1">
      <alignment horizontal="center"/>
    </xf>
    <xf numFmtId="0" fontId="7" fillId="0" borderId="65" xfId="0" applyFont="1" applyFill="1" applyBorder="1" applyAlignment="1">
      <alignment horizontal="left" vertical="center" wrapText="1" indent="4"/>
    </xf>
    <xf numFmtId="0" fontId="8" fillId="0" borderId="10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left" indent="1"/>
    </xf>
    <xf numFmtId="3" fontId="1" fillId="0" borderId="8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indent="1"/>
    </xf>
    <xf numFmtId="49" fontId="1" fillId="0" borderId="15" xfId="0" applyNumberFormat="1" applyFont="1" applyFill="1" applyBorder="1" applyAlignment="1">
      <alignment horizontal="left" indent="1"/>
    </xf>
    <xf numFmtId="49" fontId="1" fillId="0" borderId="46" xfId="0" applyNumberFormat="1" applyFont="1" applyFill="1" applyBorder="1" applyAlignment="1">
      <alignment horizontal="left" indent="1"/>
    </xf>
    <xf numFmtId="3" fontId="10" fillId="0" borderId="83" xfId="0" applyNumberFormat="1" applyFont="1" applyFill="1" applyBorder="1" applyAlignment="1">
      <alignment horizontal="right" indent="1"/>
    </xf>
    <xf numFmtId="49" fontId="10" fillId="0" borderId="59" xfId="0" applyNumberFormat="1" applyFont="1" applyFill="1" applyBorder="1" applyAlignment="1">
      <alignment horizontal="left" indent="1"/>
    </xf>
    <xf numFmtId="49" fontId="10" fillId="0" borderId="21" xfId="0" applyNumberFormat="1" applyFont="1" applyFill="1" applyBorder="1" applyAlignment="1">
      <alignment horizontal="left" indent="1"/>
    </xf>
    <xf numFmtId="3" fontId="1" fillId="0" borderId="84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left" indent="1"/>
    </xf>
    <xf numFmtId="3" fontId="10" fillId="0" borderId="85" xfId="0" applyNumberFormat="1" applyFont="1" applyFill="1" applyBorder="1" applyAlignment="1">
      <alignment horizontal="right" indent="1"/>
    </xf>
    <xf numFmtId="0" fontId="3" fillId="0" borderId="37" xfId="0" applyFont="1" applyFill="1" applyBorder="1" applyAlignment="1">
      <alignment horizontal="left" indent="1"/>
    </xf>
    <xf numFmtId="3" fontId="10" fillId="0" borderId="86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indent="1"/>
    </xf>
    <xf numFmtId="3" fontId="10" fillId="0" borderId="82" xfId="0" applyNumberFormat="1" applyFont="1" applyFill="1" applyBorder="1" applyAlignment="1">
      <alignment horizontal="right" indent="1"/>
    </xf>
    <xf numFmtId="0" fontId="1" fillId="0" borderId="8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1" fillId="0" borderId="88" xfId="0" applyFont="1" applyBorder="1" applyAlignment="1">
      <alignment horizontal="left" indent="1"/>
    </xf>
    <xf numFmtId="0" fontId="1" fillId="0" borderId="89" xfId="0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left" indent="1"/>
    </xf>
    <xf numFmtId="3" fontId="7" fillId="0" borderId="61" xfId="0" applyNumberFormat="1" applyFont="1" applyFill="1" applyBorder="1" applyAlignment="1">
      <alignment horizontal="right" indent="1"/>
    </xf>
    <xf numFmtId="3" fontId="7" fillId="0" borderId="87" xfId="0" applyNumberFormat="1" applyFont="1" applyFill="1" applyBorder="1" applyAlignment="1">
      <alignment horizontal="right" indent="1"/>
    </xf>
    <xf numFmtId="49" fontId="7" fillId="0" borderId="17" xfId="0" applyNumberFormat="1" applyFont="1" applyFill="1" applyBorder="1" applyAlignment="1">
      <alignment horizontal="left" indent="1"/>
    </xf>
    <xf numFmtId="49" fontId="7" fillId="0" borderId="18" xfId="0" applyNumberFormat="1" applyFont="1" applyFill="1" applyBorder="1" applyAlignment="1">
      <alignment horizontal="left" indent="1"/>
    </xf>
    <xf numFmtId="49" fontId="7" fillId="0" borderId="72" xfId="0" applyNumberFormat="1" applyFont="1" applyFill="1" applyBorder="1" applyAlignment="1">
      <alignment horizontal="left" indent="1"/>
    </xf>
    <xf numFmtId="0" fontId="1" fillId="0" borderId="6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left" indent="1"/>
    </xf>
    <xf numFmtId="3" fontId="7" fillId="0" borderId="90" xfId="0" applyNumberFormat="1" applyFont="1" applyFill="1" applyBorder="1"/>
    <xf numFmtId="49" fontId="7" fillId="0" borderId="0" xfId="0" applyNumberFormat="1" applyFont="1" applyFill="1" applyBorder="1" applyAlignment="1">
      <alignment horizontal="left" indent="1"/>
    </xf>
    <xf numFmtId="49" fontId="7" fillId="0" borderId="89" xfId="0" applyNumberFormat="1" applyFont="1" applyFill="1" applyBorder="1" applyAlignment="1">
      <alignment horizontal="left" indent="1"/>
    </xf>
    <xf numFmtId="3" fontId="8" fillId="0" borderId="14" xfId="0" applyNumberFormat="1" applyFont="1" applyFill="1" applyBorder="1" applyAlignment="1">
      <alignment horizontal="right" indent="1"/>
    </xf>
    <xf numFmtId="0" fontId="7" fillId="0" borderId="79" xfId="0" applyFont="1" applyFill="1" applyBorder="1" applyAlignment="1">
      <alignment horizontal="left" indent="1"/>
    </xf>
    <xf numFmtId="0" fontId="7" fillId="0" borderId="6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0" fontId="7" fillId="0" borderId="72" xfId="0" applyFont="1" applyFill="1" applyBorder="1" applyAlignment="1">
      <alignment horizontal="left" indent="1"/>
    </xf>
    <xf numFmtId="3" fontId="7" fillId="0" borderId="14" xfId="0" applyNumberFormat="1" applyFont="1" applyFill="1" applyBorder="1" applyAlignment="1">
      <alignment horizontal="right" indent="1"/>
    </xf>
    <xf numFmtId="3" fontId="7" fillId="0" borderId="68" xfId="0" applyNumberFormat="1" applyFont="1" applyFill="1" applyBorder="1" applyAlignment="1">
      <alignment horizontal="right" indent="1"/>
    </xf>
    <xf numFmtId="3" fontId="7" fillId="0" borderId="85" xfId="0" applyNumberFormat="1" applyFont="1" applyFill="1" applyBorder="1" applyAlignment="1">
      <alignment horizontal="right" indent="1"/>
    </xf>
    <xf numFmtId="49" fontId="7" fillId="0" borderId="39" xfId="0" applyNumberFormat="1" applyFont="1" applyFill="1" applyBorder="1" applyAlignment="1">
      <alignment horizontal="left" indent="1"/>
    </xf>
    <xf numFmtId="3" fontId="7" fillId="0" borderId="91" xfId="0" applyNumberFormat="1" applyFont="1" applyFill="1" applyBorder="1" applyAlignment="1">
      <alignment horizontal="right" indent="1"/>
    </xf>
    <xf numFmtId="49" fontId="7" fillId="0" borderId="84" xfId="0" applyNumberFormat="1" applyFont="1" applyFill="1" applyBorder="1" applyAlignment="1">
      <alignment horizontal="left" indent="1"/>
    </xf>
    <xf numFmtId="0" fontId="8" fillId="0" borderId="92" xfId="0" applyFont="1" applyFill="1" applyBorder="1" applyAlignment="1">
      <alignment horizontal="center" wrapText="1"/>
    </xf>
    <xf numFmtId="0" fontId="10" fillId="0" borderId="11" xfId="0" applyFont="1" applyFill="1" applyBorder="1"/>
    <xf numFmtId="0" fontId="1" fillId="0" borderId="13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left" indent="1"/>
    </xf>
    <xf numFmtId="3" fontId="3" fillId="0" borderId="41" xfId="0" applyNumberFormat="1" applyFont="1" applyFill="1" applyBorder="1" applyAlignment="1">
      <alignment horizontal="right" indent="1"/>
    </xf>
    <xf numFmtId="164" fontId="3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indent="1"/>
    </xf>
    <xf numFmtId="49" fontId="1" fillId="0" borderId="29" xfId="0" applyNumberFormat="1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/>
    <xf numFmtId="0" fontId="3" fillId="0" borderId="59" xfId="0" applyFont="1" applyFill="1" applyBorder="1"/>
    <xf numFmtId="49" fontId="3" fillId="0" borderId="11" xfId="0" applyNumberFormat="1" applyFont="1" applyFill="1" applyBorder="1" applyAlignment="1">
      <alignment horizontal="left" indent="1"/>
    </xf>
    <xf numFmtId="3" fontId="3" fillId="0" borderId="58" xfId="0" applyNumberFormat="1" applyFont="1" applyFill="1" applyBorder="1" applyAlignment="1">
      <alignment horizontal="right" indent="1"/>
    </xf>
    <xf numFmtId="3" fontId="3" fillId="0" borderId="59" xfId="0" applyNumberFormat="1" applyFont="1" applyFill="1" applyBorder="1" applyAlignment="1">
      <alignment horizontal="right" indent="1"/>
    </xf>
    <xf numFmtId="164" fontId="3" fillId="0" borderId="58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right" indent="1"/>
    </xf>
    <xf numFmtId="3" fontId="1" fillId="0" borderId="58" xfId="0" applyNumberFormat="1" applyFont="1" applyFill="1" applyBorder="1" applyAlignment="1">
      <alignment horizontal="right" indent="1"/>
    </xf>
    <xf numFmtId="3" fontId="1" fillId="0" borderId="59" xfId="0" applyNumberFormat="1" applyFont="1" applyFill="1" applyBorder="1" applyAlignment="1">
      <alignment horizontal="right" indent="1"/>
    </xf>
    <xf numFmtId="0" fontId="1" fillId="0" borderId="79" xfId="0" applyFont="1" applyBorder="1" applyAlignment="1">
      <alignment horizontal="left" indent="1"/>
    </xf>
    <xf numFmtId="0" fontId="12" fillId="0" borderId="0" xfId="0" applyFont="1" applyFill="1"/>
    <xf numFmtId="0" fontId="1" fillId="0" borderId="5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indent="1"/>
    </xf>
    <xf numFmtId="10" fontId="1" fillId="0" borderId="2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center"/>
    </xf>
    <xf numFmtId="10" fontId="10" fillId="0" borderId="58" xfId="0" applyNumberFormat="1" applyFont="1" applyFill="1" applyBorder="1" applyAlignment="1">
      <alignment horizontal="right" indent="1"/>
    </xf>
    <xf numFmtId="3" fontId="10" fillId="0" borderId="93" xfId="0" applyNumberFormat="1" applyFont="1" applyFill="1" applyBorder="1" applyAlignment="1">
      <alignment horizontal="right" indent="1"/>
    </xf>
    <xf numFmtId="3" fontId="10" fillId="0" borderId="94" xfId="0" applyNumberFormat="1" applyFont="1" applyFill="1" applyBorder="1" applyAlignment="1">
      <alignment horizontal="right" indent="1"/>
    </xf>
    <xf numFmtId="3" fontId="10" fillId="0" borderId="60" xfId="0" applyNumberFormat="1" applyFont="1" applyFill="1" applyBorder="1" applyAlignment="1">
      <alignment horizontal="right" indent="1"/>
    </xf>
    <xf numFmtId="3" fontId="1" fillId="0" borderId="70" xfId="0" applyNumberFormat="1" applyFont="1" applyFill="1" applyBorder="1" applyAlignment="1">
      <alignment vertical="center"/>
    </xf>
    <xf numFmtId="49" fontId="10" fillId="0" borderId="58" xfId="0" applyNumberFormat="1" applyFont="1" applyFill="1" applyBorder="1" applyAlignment="1">
      <alignment horizontal="left" indent="1"/>
    </xf>
    <xf numFmtId="3" fontId="1" fillId="0" borderId="47" xfId="0" applyNumberFormat="1" applyFont="1" applyFill="1" applyBorder="1" applyAlignment="1">
      <alignment horizontal="center"/>
    </xf>
    <xf numFmtId="0" fontId="10" fillId="0" borderId="95" xfId="0" applyFont="1" applyFill="1" applyBorder="1"/>
    <xf numFmtId="0" fontId="3" fillId="0" borderId="44" xfId="0" applyFont="1" applyFill="1" applyBorder="1"/>
    <xf numFmtId="3" fontId="3" fillId="0" borderId="47" xfId="0" applyNumberFormat="1" applyFont="1" applyFill="1" applyBorder="1" applyAlignment="1">
      <alignment horizontal="right" indent="1"/>
    </xf>
    <xf numFmtId="3" fontId="10" fillId="0" borderId="96" xfId="0" applyNumberFormat="1" applyFont="1" applyFill="1" applyBorder="1" applyAlignment="1">
      <alignment horizontal="right" indent="1"/>
    </xf>
    <xf numFmtId="10" fontId="1" fillId="0" borderId="28" xfId="0" applyNumberFormat="1" applyFont="1" applyFill="1" applyBorder="1"/>
    <xf numFmtId="4" fontId="10" fillId="0" borderId="82" xfId="0" applyNumberFormat="1" applyFont="1" applyFill="1" applyBorder="1" applyAlignment="1">
      <alignment horizontal="right" indent="1"/>
    </xf>
    <xf numFmtId="4" fontId="10" fillId="0" borderId="58" xfId="0" applyNumberFormat="1" applyFont="1" applyFill="1" applyBorder="1" applyAlignment="1">
      <alignment horizontal="right" indent="1"/>
    </xf>
    <xf numFmtId="4" fontId="1" fillId="0" borderId="14" xfId="0" applyNumberFormat="1" applyFont="1" applyFill="1" applyBorder="1" applyAlignment="1">
      <alignment horizontal="right" indent="1"/>
    </xf>
    <xf numFmtId="4" fontId="10" fillId="0" borderId="86" xfId="0" applyNumberFormat="1" applyFont="1" applyFill="1" applyBorder="1" applyAlignment="1">
      <alignment horizontal="right" indent="1"/>
    </xf>
    <xf numFmtId="4" fontId="10" fillId="0" borderId="39" xfId="0" applyNumberFormat="1" applyFont="1" applyFill="1" applyBorder="1" applyAlignment="1">
      <alignment horizontal="right" indent="1"/>
    </xf>
    <xf numFmtId="4" fontId="10" fillId="0" borderId="40" xfId="0" applyNumberFormat="1" applyFont="1" applyFill="1" applyBorder="1" applyAlignment="1">
      <alignment horizontal="right" indent="1"/>
    </xf>
    <xf numFmtId="4" fontId="1" fillId="0" borderId="54" xfId="0" applyNumberFormat="1" applyFont="1" applyFill="1" applyBorder="1" applyAlignment="1">
      <alignment horizontal="right" indent="1"/>
    </xf>
    <xf numFmtId="4" fontId="1" fillId="0" borderId="29" xfId="0" applyNumberFormat="1" applyFont="1" applyFill="1" applyBorder="1" applyAlignment="1">
      <alignment horizontal="right" indent="1"/>
    </xf>
    <xf numFmtId="4" fontId="1" fillId="0" borderId="15" xfId="0" applyNumberFormat="1" applyFont="1" applyFill="1" applyBorder="1" applyAlignment="1">
      <alignment horizontal="right" indent="1"/>
    </xf>
    <xf numFmtId="4" fontId="3" fillId="0" borderId="41" xfId="0" applyNumberFormat="1" applyFont="1" applyFill="1" applyBorder="1" applyAlignment="1">
      <alignment horizontal="right" indent="1"/>
    </xf>
    <xf numFmtId="4" fontId="10" fillId="0" borderId="31" xfId="0" applyNumberFormat="1" applyFont="1" applyFill="1" applyBorder="1" applyAlignment="1">
      <alignment horizontal="right" indent="1"/>
    </xf>
    <xf numFmtId="4" fontId="1" fillId="0" borderId="70" xfId="0" applyNumberFormat="1" applyFont="1" applyFill="1" applyBorder="1" applyAlignment="1">
      <alignment vertical="center"/>
    </xf>
    <xf numFmtId="4" fontId="1" fillId="0" borderId="97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horizontal="right" indent="1"/>
    </xf>
    <xf numFmtId="4" fontId="7" fillId="0" borderId="20" xfId="0" applyNumberFormat="1" applyFont="1" applyFill="1" applyBorder="1" applyAlignment="1">
      <alignment horizontal="right" indent="1"/>
    </xf>
    <xf numFmtId="4" fontId="7" fillId="0" borderId="70" xfId="0" applyNumberFormat="1" applyFont="1" applyFill="1" applyBorder="1" applyAlignment="1">
      <alignment horizontal="right" vertical="center"/>
    </xf>
    <xf numFmtId="4" fontId="7" fillId="0" borderId="42" xfId="0" applyNumberFormat="1" applyFont="1" applyFill="1" applyBorder="1" applyAlignment="1">
      <alignment horizontal="right" indent="1"/>
    </xf>
    <xf numFmtId="4" fontId="7" fillId="0" borderId="24" xfId="0" applyNumberFormat="1" applyFont="1" applyFill="1" applyBorder="1" applyAlignment="1">
      <alignment horizontal="right" indent="1"/>
    </xf>
    <xf numFmtId="164" fontId="7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right" indent="1"/>
    </xf>
    <xf numFmtId="4" fontId="10" fillId="0" borderId="41" xfId="0" applyNumberFormat="1" applyFont="1" applyFill="1" applyBorder="1" applyAlignment="1">
      <alignment horizontal="right" indent="1"/>
    </xf>
    <xf numFmtId="3" fontId="10" fillId="0" borderId="50" xfId="0" applyNumberFormat="1" applyFont="1" applyFill="1" applyBorder="1" applyAlignment="1">
      <alignment horizontal="right" indent="1"/>
    </xf>
    <xf numFmtId="4" fontId="7" fillId="0" borderId="22" xfId="0" applyNumberFormat="1" applyFont="1" applyFill="1" applyBorder="1" applyAlignment="1">
      <alignment horizontal="right" indent="1"/>
    </xf>
    <xf numFmtId="49" fontId="7" fillId="0" borderId="18" xfId="0" applyNumberFormat="1" applyFont="1" applyFill="1" applyBorder="1" applyAlignment="1">
      <alignment horizontal="left" indent="1"/>
    </xf>
    <xf numFmtId="0" fontId="7" fillId="0" borderId="8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10" fillId="0" borderId="33" xfId="0" applyNumberFormat="1" applyFont="1" applyFill="1" applyBorder="1" applyAlignment="1">
      <alignment horizontal="right" indent="1"/>
    </xf>
    <xf numFmtId="49" fontId="1" fillId="0" borderId="41" xfId="0" applyNumberFormat="1" applyFont="1" applyFill="1" applyBorder="1" applyAlignment="1">
      <alignment horizontal="center"/>
    </xf>
    <xf numFmtId="3" fontId="10" fillId="0" borderId="98" xfId="0" applyNumberFormat="1" applyFont="1" applyFill="1" applyBorder="1" applyAlignment="1">
      <alignment horizontal="right" indent="1"/>
    </xf>
    <xf numFmtId="49" fontId="10" fillId="0" borderId="99" xfId="0" applyNumberFormat="1" applyFont="1" applyFill="1" applyBorder="1" applyAlignment="1">
      <alignment horizontal="left" indent="1"/>
    </xf>
    <xf numFmtId="0" fontId="3" fillId="0" borderId="73" xfId="0" applyFont="1" applyFill="1" applyBorder="1" applyAlignment="1">
      <alignment horizontal="left" indent="1"/>
    </xf>
    <xf numFmtId="4" fontId="10" fillId="0" borderId="82" xfId="0" applyNumberFormat="1" applyFont="1" applyFill="1" applyBorder="1" applyAlignment="1">
      <alignment/>
    </xf>
    <xf numFmtId="4" fontId="10" fillId="0" borderId="55" xfId="0" applyNumberFormat="1" applyFont="1" applyFill="1" applyBorder="1" applyAlignment="1">
      <alignment/>
    </xf>
    <xf numFmtId="0" fontId="1" fillId="0" borderId="41" xfId="0" applyFont="1" applyFill="1" applyBorder="1"/>
    <xf numFmtId="49" fontId="1" fillId="0" borderId="41" xfId="0" applyNumberFormat="1" applyFont="1" applyFill="1" applyBorder="1" applyAlignment="1">
      <alignment horizontal="left" indent="1"/>
    </xf>
    <xf numFmtId="4" fontId="1" fillId="0" borderId="41" xfId="0" applyNumberFormat="1" applyFont="1" applyFill="1" applyBorder="1" applyAlignment="1">
      <alignment horizontal="right" indent="1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right" indent="1"/>
    </xf>
    <xf numFmtId="4" fontId="10" fillId="24" borderId="33" xfId="0" applyNumberFormat="1" applyFont="1" applyFill="1" applyBorder="1" applyAlignment="1">
      <alignment horizontal="right" indent="1"/>
    </xf>
    <xf numFmtId="3" fontId="10" fillId="0" borderId="73" xfId="0" applyNumberFormat="1" applyFont="1" applyFill="1" applyBorder="1" applyAlignment="1">
      <alignment horizontal="right" indent="1"/>
    </xf>
    <xf numFmtId="49" fontId="1" fillId="0" borderId="12" xfId="0" applyNumberFormat="1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 horizontal="right" indent="1"/>
    </xf>
    <xf numFmtId="4" fontId="7" fillId="0" borderId="18" xfId="0" applyNumberFormat="1" applyFont="1" applyFill="1" applyBorder="1" applyAlignment="1">
      <alignment horizontal="center"/>
    </xf>
    <xf numFmtId="4" fontId="1" fillId="24" borderId="29" xfId="0" applyNumberFormat="1" applyFont="1" applyFill="1" applyBorder="1" applyAlignment="1">
      <alignment horizontal="right" indent="1"/>
    </xf>
    <xf numFmtId="3" fontId="1" fillId="0" borderId="34" xfId="0" applyNumberFormat="1" applyFont="1" applyFill="1" applyBorder="1" applyAlignment="1">
      <alignment horizontal="center"/>
    </xf>
    <xf numFmtId="3" fontId="1" fillId="0" borderId="82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3" fontId="1" fillId="0" borderId="93" xfId="0" applyNumberFormat="1" applyFont="1" applyFill="1" applyBorder="1" applyAlignment="1">
      <alignment horizontal="center"/>
    </xf>
    <xf numFmtId="3" fontId="1" fillId="0" borderId="9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" fontId="10" fillId="0" borderId="100" xfId="0" applyNumberFormat="1" applyFont="1" applyFill="1" applyBorder="1" applyAlignment="1">
      <alignment/>
    </xf>
    <xf numFmtId="49" fontId="10" fillId="0" borderId="98" xfId="0" applyNumberFormat="1" applyFont="1" applyFill="1" applyBorder="1" applyAlignment="1">
      <alignment horizontal="left" indent="1"/>
    </xf>
    <xf numFmtId="4" fontId="10" fillId="0" borderId="100" xfId="0" applyNumberFormat="1" applyFont="1" applyFill="1" applyBorder="1" applyAlignment="1">
      <alignment horizontal="right" indent="1"/>
    </xf>
    <xf numFmtId="10" fontId="10" fillId="0" borderId="82" xfId="0" applyNumberFormat="1" applyFont="1" applyFill="1" applyBorder="1" applyAlignment="1">
      <alignment horizontal="right" indent="1"/>
    </xf>
    <xf numFmtId="10" fontId="10" fillId="0" borderId="100" xfId="0" applyNumberFormat="1" applyFont="1" applyFill="1" applyBorder="1" applyAlignment="1">
      <alignment horizontal="right" indent="1"/>
    </xf>
    <xf numFmtId="10" fontId="10" fillId="0" borderId="60" xfId="0" applyNumberFormat="1" applyFont="1" applyFill="1" applyBorder="1" applyAlignment="1">
      <alignment horizontal="right" indent="1"/>
    </xf>
    <xf numFmtId="10" fontId="10" fillId="0" borderId="36" xfId="0" applyNumberFormat="1" applyFont="1" applyFill="1" applyBorder="1" applyAlignment="1">
      <alignment horizontal="right" indent="1"/>
    </xf>
    <xf numFmtId="10" fontId="10" fillId="0" borderId="38" xfId="0" applyNumberFormat="1" applyFont="1" applyFill="1" applyBorder="1" applyAlignment="1">
      <alignment horizontal="right" indent="1"/>
    </xf>
    <xf numFmtId="49" fontId="7" fillId="0" borderId="18" xfId="0" applyNumberFormat="1" applyFont="1" applyFill="1" applyBorder="1" applyAlignment="1">
      <alignment horizontal="left" indent="1"/>
    </xf>
    <xf numFmtId="4" fontId="10" fillId="24" borderId="58" xfId="0" applyNumberFormat="1" applyFont="1" applyFill="1" applyBorder="1" applyAlignment="1">
      <alignment/>
    </xf>
    <xf numFmtId="4" fontId="10" fillId="24" borderId="41" xfId="0" applyNumberFormat="1" applyFont="1" applyFill="1" applyBorder="1" applyAlignment="1">
      <alignment/>
    </xf>
    <xf numFmtId="4" fontId="10" fillId="24" borderId="101" xfId="0" applyNumberFormat="1" applyFont="1" applyFill="1" applyBorder="1" applyAlignment="1">
      <alignment/>
    </xf>
    <xf numFmtId="4" fontId="10" fillId="24" borderId="60" xfId="0" applyNumberFormat="1" applyFont="1" applyFill="1" applyBorder="1" applyAlignment="1">
      <alignment/>
    </xf>
    <xf numFmtId="4" fontId="10" fillId="24" borderId="86" xfId="0" applyNumberFormat="1" applyFont="1" applyFill="1" applyBorder="1" applyAlignment="1">
      <alignment/>
    </xf>
    <xf numFmtId="4" fontId="10" fillId="24" borderId="96" xfId="0" applyNumberFormat="1" applyFont="1" applyFill="1" applyBorder="1" applyAlignment="1">
      <alignment/>
    </xf>
    <xf numFmtId="4" fontId="10" fillId="24" borderId="41" xfId="0" applyNumberFormat="1" applyFont="1" applyFill="1" applyBorder="1" applyAlignment="1">
      <alignment horizontal="right" indent="1"/>
    </xf>
    <xf numFmtId="4" fontId="10" fillId="24" borderId="68" xfId="0" applyNumberFormat="1" applyFont="1" applyFill="1" applyBorder="1" applyAlignment="1">
      <alignment horizontal="right" indent="1"/>
    </xf>
    <xf numFmtId="4" fontId="10" fillId="24" borderId="47" xfId="0" applyNumberFormat="1" applyFont="1" applyFill="1" applyBorder="1" applyAlignment="1">
      <alignment horizontal="right" indent="1"/>
    </xf>
    <xf numFmtId="4" fontId="10" fillId="24" borderId="14" xfId="0" applyNumberFormat="1" applyFont="1" applyFill="1" applyBorder="1" applyAlignment="1">
      <alignment horizontal="right" indent="1"/>
    </xf>
    <xf numFmtId="4" fontId="10" fillId="24" borderId="13" xfId="0" applyNumberFormat="1" applyFont="1" applyFill="1" applyBorder="1" applyAlignment="1">
      <alignment horizontal="right" indent="1"/>
    </xf>
    <xf numFmtId="4" fontId="10" fillId="24" borderId="54" xfId="0" applyNumberFormat="1" applyFont="1" applyFill="1" applyBorder="1" applyAlignment="1">
      <alignment horizontal="right" indent="1"/>
    </xf>
    <xf numFmtId="4" fontId="10" fillId="24" borderId="55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" fillId="0" borderId="10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3" fontId="1" fillId="0" borderId="107" xfId="0" applyNumberFormat="1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25" borderId="0" xfId="0" applyFont="1" applyFill="1" applyAlignment="1">
      <alignment horizontal="center" vertical="center" wrapText="1"/>
    </xf>
    <xf numFmtId="0" fontId="12" fillId="25" borderId="0" xfId="0" applyFont="1" applyFill="1" applyAlignment="1">
      <alignment/>
    </xf>
    <xf numFmtId="0" fontId="1" fillId="0" borderId="10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10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26" xfId="0" applyFont="1" applyFill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104" xfId="0" applyFont="1" applyFill="1" applyBorder="1" applyAlignment="1">
      <alignment horizontal="left" vertical="center" indent="2"/>
    </xf>
    <xf numFmtId="0" fontId="3" fillId="0" borderId="97" xfId="0" applyFont="1" applyBorder="1" applyAlignment="1">
      <alignment horizontal="left" vertical="center" indent="2"/>
    </xf>
    <xf numFmtId="0" fontId="1" fillId="0" borderId="77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7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86" xfId="0" applyFont="1" applyBorder="1" applyAlignment="1">
      <alignment/>
    </xf>
    <xf numFmtId="0" fontId="12" fillId="25" borderId="0" xfId="0" applyFont="1" applyFill="1" applyAlignment="1">
      <alignment horizontal="center" vertical="center"/>
    </xf>
    <xf numFmtId="0" fontId="1" fillId="0" borderId="97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/>
    <xf numFmtId="0" fontId="7" fillId="0" borderId="5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left" indent="1"/>
    </xf>
    <xf numFmtId="49" fontId="7" fillId="0" borderId="18" xfId="0" applyNumberFormat="1" applyFont="1" applyFill="1" applyBorder="1" applyAlignment="1">
      <alignment horizontal="left" indent="1"/>
    </xf>
    <xf numFmtId="49" fontId="7" fillId="0" borderId="111" xfId="0" applyNumberFormat="1" applyFont="1" applyFill="1" applyBorder="1" applyAlignment="1">
      <alignment horizontal="left" indent="1"/>
    </xf>
    <xf numFmtId="49" fontId="7" fillId="0" borderId="90" xfId="0" applyNumberFormat="1" applyFont="1" applyFill="1" applyBorder="1" applyAlignment="1">
      <alignment horizontal="left" indent="1"/>
    </xf>
    <xf numFmtId="0" fontId="8" fillId="25" borderId="48" xfId="0" applyFont="1" applyFill="1" applyBorder="1" applyAlignment="1">
      <alignment horizontal="center" vertical="center" wrapText="1"/>
    </xf>
    <xf numFmtId="0" fontId="8" fillId="25" borderId="108" xfId="0" applyFont="1" applyFill="1" applyBorder="1" applyAlignment="1">
      <alignment horizontal="center" vertical="center" wrapText="1"/>
    </xf>
    <xf numFmtId="0" fontId="8" fillId="25" borderId="10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left" indent="1"/>
    </xf>
    <xf numFmtId="0" fontId="7" fillId="0" borderId="79" xfId="0" applyFont="1" applyFill="1" applyBorder="1" applyAlignment="1">
      <alignment horizontal="left" indent="1"/>
    </xf>
    <xf numFmtId="49" fontId="7" fillId="0" borderId="112" xfId="0" applyNumberFormat="1" applyFont="1" applyFill="1" applyBorder="1" applyAlignment="1">
      <alignment horizontal="left" inden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7" fillId="0" borderId="114" xfId="0" applyFont="1" applyFill="1" applyBorder="1" applyAlignment="1">
      <alignment horizontal="left" indent="1"/>
    </xf>
    <xf numFmtId="0" fontId="7" fillId="0" borderId="92" xfId="0" applyFont="1" applyFill="1" applyBorder="1" applyAlignment="1">
      <alignment horizontal="left" indent="1"/>
    </xf>
    <xf numFmtId="49" fontId="7" fillId="0" borderId="110" xfId="0" applyNumberFormat="1" applyFont="1" applyFill="1" applyBorder="1" applyAlignment="1">
      <alignment horizontal="left" vertical="center" indent="1"/>
    </xf>
    <xf numFmtId="49" fontId="7" fillId="0" borderId="18" xfId="0" applyNumberFormat="1" applyFont="1" applyFill="1" applyBorder="1" applyAlignment="1">
      <alignment horizontal="left" vertical="center" indent="1"/>
    </xf>
    <xf numFmtId="49" fontId="7" fillId="0" borderId="111" xfId="0" applyNumberFormat="1" applyFont="1" applyFill="1" applyBorder="1" applyAlignment="1">
      <alignment horizontal="left" vertical="center" indent="1"/>
    </xf>
    <xf numFmtId="49" fontId="7" fillId="0" borderId="30" xfId="0" applyNumberFormat="1" applyFont="1" applyFill="1" applyBorder="1" applyAlignment="1">
      <alignment horizontal="left" vertical="center" indent="1"/>
    </xf>
  </cellXfs>
  <cellStyles count="1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1 2" xfId="21"/>
    <cellStyle name="20 % – Zvýraznění 2" xfId="22"/>
    <cellStyle name="20 % – Zvýraznění2 2" xfId="23"/>
    <cellStyle name="20 % – Zvýraznění 3" xfId="24"/>
    <cellStyle name="20 % – Zvýraznění3 2" xfId="25"/>
    <cellStyle name="20 % – Zvýraznění 4" xfId="26"/>
    <cellStyle name="20 % – Zvýraznění4 2" xfId="27"/>
    <cellStyle name="20 % – Zvýraznění 5" xfId="28"/>
    <cellStyle name="20 % – Zvýraznění5 2" xfId="29"/>
    <cellStyle name="20 % – Zvýraznění 6" xfId="30"/>
    <cellStyle name="20 % – Zvýraznění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 1" xfId="38"/>
    <cellStyle name="40 % – Zvýraznění1 2" xfId="39"/>
    <cellStyle name="40 % – Zvýraznění 2" xfId="40"/>
    <cellStyle name="40 % – Zvýraznění2 2" xfId="41"/>
    <cellStyle name="40 % – Zvýraznění 3" xfId="42"/>
    <cellStyle name="40 % – Zvýraznění3 2" xfId="43"/>
    <cellStyle name="40 % – Zvýraznění 4" xfId="44"/>
    <cellStyle name="40 % – Zvýraznění4 2" xfId="45"/>
    <cellStyle name="40 % – Zvýraznění 5" xfId="46"/>
    <cellStyle name="40 % – Zvýraznění5 2" xfId="47"/>
    <cellStyle name="40 % – Zvýraznění 6" xfId="48"/>
    <cellStyle name="40 % – Zvýraznění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 1" xfId="56"/>
    <cellStyle name="60 % – Zvýraznění1 2" xfId="57"/>
    <cellStyle name="60 % – Zvýraznění 2" xfId="58"/>
    <cellStyle name="60 % – Zvýraznění2 2" xfId="59"/>
    <cellStyle name="60 % – Zvýraznění 3" xfId="60"/>
    <cellStyle name="60 % – Zvýraznění3 2" xfId="61"/>
    <cellStyle name="60 % – Zvýraznění 4" xfId="62"/>
    <cellStyle name="60 % – Zvýraznění4 2" xfId="63"/>
    <cellStyle name="60 % – Zvýraznění 5" xfId="64"/>
    <cellStyle name="60 % – Zvýraznění5 2" xfId="65"/>
    <cellStyle name="60 % – Zvýraznění 6" xfId="66"/>
    <cellStyle name="60 % – Zvýraznění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lkem 2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Check Cell" xfId="90"/>
    <cellStyle name="Špatně" xfId="91"/>
    <cellStyle name="Chybně 2" xfId="92"/>
    <cellStyle name="Input" xfId="93"/>
    <cellStyle name="Kontrolní buňka" xfId="94"/>
    <cellStyle name="Kontrolní buňka 2" xfId="95"/>
    <cellStyle name="Linked Cell" xfId="96"/>
    <cellStyle name="Nadpis 1" xfId="97"/>
    <cellStyle name="Nadpis 1 2" xfId="98"/>
    <cellStyle name="Nadpis 2" xfId="99"/>
    <cellStyle name="Nadpis 2 2" xfId="100"/>
    <cellStyle name="Nadpis 3" xfId="101"/>
    <cellStyle name="Nadpis 3 2" xfId="102"/>
    <cellStyle name="Nadpis 4" xfId="103"/>
    <cellStyle name="Nadpis 4 2" xfId="104"/>
    <cellStyle name="Název" xfId="105"/>
    <cellStyle name="Název 2" xfId="106"/>
    <cellStyle name="Neutral" xfId="107"/>
    <cellStyle name="Neutrální" xfId="108"/>
    <cellStyle name="Neutrální 2" xfId="109"/>
    <cellStyle name="Normal_Tableau1" xfId="110"/>
    <cellStyle name="normální 2" xfId="111"/>
    <cellStyle name="Normální 2 2" xfId="112"/>
    <cellStyle name="Normální 2 2 2" xfId="113"/>
    <cellStyle name="Normální 3" xfId="114"/>
    <cellStyle name="Normální 3 2" xfId="115"/>
    <cellStyle name="Normální 4" xfId="116"/>
    <cellStyle name="Normální 5" xfId="117"/>
    <cellStyle name="Normální 6" xfId="118"/>
    <cellStyle name="Normální 7" xfId="119"/>
    <cellStyle name="Normální 7 2" xfId="120"/>
    <cellStyle name="Normální 8" xfId="121"/>
    <cellStyle name="Normální 9" xfId="122"/>
    <cellStyle name="Note" xfId="123"/>
    <cellStyle name="Output" xfId="124"/>
    <cellStyle name="Poznámka" xfId="125"/>
    <cellStyle name="Poznámka 2" xfId="126"/>
    <cellStyle name="Propojená buňka" xfId="127"/>
    <cellStyle name="Propojená buňka 2" xfId="128"/>
    <cellStyle name="Správně" xfId="129"/>
    <cellStyle name="Správně 2" xfId="130"/>
    <cellStyle name="Text upozornění" xfId="131"/>
    <cellStyle name="Text upozornění 2" xfId="132"/>
    <cellStyle name="Title" xfId="133"/>
    <cellStyle name="Total" xfId="134"/>
    <cellStyle name="Vstup" xfId="135"/>
    <cellStyle name="Vstup 2" xfId="136"/>
    <cellStyle name="Výpočet" xfId="137"/>
    <cellStyle name="Výpočet 2" xfId="138"/>
    <cellStyle name="Výstup" xfId="139"/>
    <cellStyle name="Výstup 2" xfId="140"/>
    <cellStyle name="Vysvětlující text" xfId="141"/>
    <cellStyle name="Vysvětlující text 2" xfId="142"/>
    <cellStyle name="Warning Text" xfId="143"/>
    <cellStyle name="Zvýraznění 1" xfId="144"/>
    <cellStyle name="Zvýraznění 1 2" xfId="145"/>
    <cellStyle name="Zvýraznění 2" xfId="146"/>
    <cellStyle name="Zvýraznění 2 2" xfId="147"/>
    <cellStyle name="Zvýraznění 3" xfId="148"/>
    <cellStyle name="Zvýraznění 3 2" xfId="149"/>
    <cellStyle name="Zvýraznění 4" xfId="150"/>
    <cellStyle name="Zvýraznění 4 2" xfId="151"/>
    <cellStyle name="Zvýraznění 5" xfId="152"/>
    <cellStyle name="Zvýraznění 5 2" xfId="153"/>
    <cellStyle name="Zvýraznění 6" xfId="154"/>
    <cellStyle name="Zvýraznění 6 2" xfId="155"/>
    <cellStyle name="Normální 2 2 2 2" xfId="156"/>
    <cellStyle name="Normální 10" xfId="157"/>
    <cellStyle name="Normální 11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125"/>
  <sheetViews>
    <sheetView showGridLines="0" tabSelected="1" view="pageBreakPreview" zoomScale="75" zoomScaleSheetLayoutView="75" workbookViewId="0" topLeftCell="A46">
      <selection activeCell="N39" sqref="N39"/>
    </sheetView>
  </sheetViews>
  <sheetFormatPr defaultColWidth="9.125" defaultRowHeight="12.75"/>
  <cols>
    <col min="1" max="1" width="6.625" style="2" customWidth="1"/>
    <col min="2" max="2" width="12.125" style="2" customWidth="1"/>
    <col min="3" max="3" width="49.125" style="2" customWidth="1"/>
    <col min="4" max="4" width="16.00390625" style="2" bestFit="1" customWidth="1"/>
    <col min="5" max="5" width="18.00390625" style="2" customWidth="1"/>
    <col min="6" max="6" width="16.00390625" style="2" bestFit="1" customWidth="1"/>
    <col min="7" max="7" width="14.375" style="2" customWidth="1"/>
    <col min="8" max="8" width="16.625" style="2" customWidth="1"/>
    <col min="9" max="9" width="16.00390625" style="2" bestFit="1" customWidth="1"/>
    <col min="10" max="10" width="17.375" style="2" bestFit="1" customWidth="1"/>
    <col min="11" max="12" width="16.00390625" style="2" bestFit="1" customWidth="1"/>
    <col min="13" max="13" width="16.75390625" style="2" customWidth="1"/>
    <col min="14" max="14" width="16.25390625" style="2" customWidth="1"/>
    <col min="15" max="15" width="13.625" style="2" customWidth="1"/>
    <col min="16" max="16" width="5.375" style="2" customWidth="1"/>
    <col min="17" max="16384" width="9.125" style="2" customWidth="1"/>
  </cols>
  <sheetData>
    <row r="1" spans="4:11" ht="24.75" customHeight="1">
      <c r="D1" s="59"/>
      <c r="E1" s="59"/>
      <c r="F1" s="59"/>
      <c r="G1" s="59"/>
      <c r="H1" s="59"/>
      <c r="I1" s="59"/>
      <c r="J1" s="59"/>
      <c r="K1" s="59"/>
    </row>
    <row r="2" spans="2:15" ht="24.75" customHeight="1">
      <c r="B2" s="290" t="s">
        <v>82</v>
      </c>
      <c r="D2" s="59"/>
      <c r="E2" s="59"/>
      <c r="F2" s="59"/>
      <c r="G2" s="59"/>
      <c r="H2" s="59"/>
      <c r="I2" s="59"/>
      <c r="J2" s="59"/>
      <c r="K2" s="59"/>
      <c r="N2" s="391" t="s">
        <v>35</v>
      </c>
      <c r="O2" s="391"/>
    </row>
    <row r="3" spans="2:15" ht="23.25" customHeight="1">
      <c r="B3" s="401" t="s">
        <v>55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3:15" ht="13.5" customHeight="1">
      <c r="C4" s="79"/>
      <c r="D4" s="59"/>
      <c r="E4" s="59"/>
      <c r="F4" s="59"/>
      <c r="G4" s="59"/>
      <c r="H4" s="59"/>
      <c r="I4" s="59"/>
      <c r="J4" s="59"/>
      <c r="K4" s="59"/>
      <c r="N4" s="386"/>
      <c r="O4" s="386"/>
    </row>
    <row r="5" spans="2:15" ht="21.75" customHeight="1">
      <c r="B5" s="387" t="s">
        <v>98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2:15" ht="18" customHeight="1">
      <c r="B6" s="416" t="s">
        <v>63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</row>
    <row r="7" spans="3:15" ht="15" customHeight="1" thickBot="1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59" t="s">
        <v>0</v>
      </c>
    </row>
    <row r="8" spans="2:15" ht="15" customHeight="1">
      <c r="B8" s="434" t="s">
        <v>57</v>
      </c>
      <c r="C8" s="435"/>
      <c r="D8" s="408" t="s">
        <v>11</v>
      </c>
      <c r="E8" s="409"/>
      <c r="F8" s="409"/>
      <c r="G8" s="409"/>
      <c r="H8" s="409"/>
      <c r="I8" s="447"/>
      <c r="J8" s="448" t="s">
        <v>94</v>
      </c>
      <c r="K8" s="448"/>
      <c r="L8" s="448"/>
      <c r="M8" s="449" t="s">
        <v>3</v>
      </c>
      <c r="N8" s="448"/>
      <c r="O8" s="450"/>
    </row>
    <row r="9" spans="2:15" ht="15" customHeight="1">
      <c r="B9" s="436"/>
      <c r="C9" s="420"/>
      <c r="D9" s="423" t="s">
        <v>1</v>
      </c>
      <c r="E9" s="389"/>
      <c r="F9" s="390"/>
      <c r="G9" s="423" t="s">
        <v>2</v>
      </c>
      <c r="H9" s="389"/>
      <c r="I9" s="390"/>
      <c r="J9" s="396"/>
      <c r="K9" s="396"/>
      <c r="L9" s="396"/>
      <c r="M9" s="395"/>
      <c r="N9" s="396"/>
      <c r="O9" s="451"/>
    </row>
    <row r="10" spans="2:15" ht="43.5" customHeight="1">
      <c r="B10" s="437"/>
      <c r="C10" s="422"/>
      <c r="D10" s="218" t="s">
        <v>50</v>
      </c>
      <c r="E10" s="218" t="s">
        <v>23</v>
      </c>
      <c r="F10" s="220" t="s">
        <v>8</v>
      </c>
      <c r="G10" s="82" t="s">
        <v>50</v>
      </c>
      <c r="H10" s="218" t="s">
        <v>23</v>
      </c>
      <c r="I10" s="218" t="s">
        <v>8</v>
      </c>
      <c r="J10" s="162" t="s">
        <v>50</v>
      </c>
      <c r="K10" s="80" t="s">
        <v>23</v>
      </c>
      <c r="L10" s="83" t="s">
        <v>8</v>
      </c>
      <c r="M10" s="82" t="s">
        <v>50</v>
      </c>
      <c r="N10" s="80" t="s">
        <v>23</v>
      </c>
      <c r="O10" s="221" t="s">
        <v>8</v>
      </c>
    </row>
    <row r="11" spans="2:17" ht="15" customHeight="1" thickBot="1">
      <c r="B11" s="61" t="s">
        <v>24</v>
      </c>
      <c r="C11" s="120" t="s">
        <v>25</v>
      </c>
      <c r="D11" s="222">
        <v>1</v>
      </c>
      <c r="E11" s="127">
        <v>2</v>
      </c>
      <c r="F11" s="128">
        <v>3</v>
      </c>
      <c r="G11" s="127">
        <v>4</v>
      </c>
      <c r="H11" s="127">
        <v>5</v>
      </c>
      <c r="I11" s="129">
        <v>6</v>
      </c>
      <c r="J11" s="222">
        <v>7</v>
      </c>
      <c r="K11" s="127">
        <v>8</v>
      </c>
      <c r="L11" s="128">
        <v>9</v>
      </c>
      <c r="M11" s="129" t="s">
        <v>59</v>
      </c>
      <c r="N11" s="128" t="s">
        <v>60</v>
      </c>
      <c r="O11" s="130" t="s">
        <v>61</v>
      </c>
      <c r="P11" s="10"/>
      <c r="Q11" s="10"/>
    </row>
    <row r="12" spans="2:15" s="21" customFormat="1" ht="15" customHeight="1" thickBot="1">
      <c r="B12" s="402" t="s">
        <v>12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4"/>
    </row>
    <row r="13" spans="2:15" ht="15" customHeight="1">
      <c r="B13" s="65"/>
      <c r="C13" s="223" t="s">
        <v>58</v>
      </c>
      <c r="D13" s="224"/>
      <c r="E13" s="84"/>
      <c r="F13" s="84"/>
      <c r="G13" s="84"/>
      <c r="H13" s="84"/>
      <c r="I13" s="85"/>
      <c r="J13" s="224"/>
      <c r="K13" s="84"/>
      <c r="L13" s="85"/>
      <c r="M13" s="86"/>
      <c r="N13" s="86"/>
      <c r="O13" s="87"/>
    </row>
    <row r="14" spans="2:15" s="1" customFormat="1" ht="15" customHeight="1" thickBot="1">
      <c r="B14" s="78"/>
      <c r="C14" s="225" t="s">
        <v>26</v>
      </c>
      <c r="D14" s="116"/>
      <c r="E14" s="116"/>
      <c r="F14" s="116"/>
      <c r="G14" s="116"/>
      <c r="H14" s="116"/>
      <c r="I14" s="117"/>
      <c r="J14" s="116"/>
      <c r="K14" s="116"/>
      <c r="L14" s="117"/>
      <c r="M14" s="118"/>
      <c r="N14" s="118"/>
      <c r="O14" s="119"/>
    </row>
    <row r="15" spans="2:15" s="21" customFormat="1" ht="15" customHeight="1" thickBot="1">
      <c r="B15" s="402" t="s">
        <v>13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</row>
    <row r="16" spans="2:15" ht="15" customHeight="1">
      <c r="B16" s="66"/>
      <c r="C16" s="226" t="s">
        <v>46</v>
      </c>
      <c r="D16" s="115"/>
      <c r="E16" s="88"/>
      <c r="F16" s="88"/>
      <c r="G16" s="88"/>
      <c r="H16" s="88"/>
      <c r="I16" s="89"/>
      <c r="J16" s="115"/>
      <c r="K16" s="88"/>
      <c r="L16" s="89"/>
      <c r="M16" s="90"/>
      <c r="N16" s="90"/>
      <c r="O16" s="91"/>
    </row>
    <row r="17" spans="2:15" s="68" customFormat="1" ht="15" customHeight="1">
      <c r="B17" s="67"/>
      <c r="C17" s="229" t="s">
        <v>45</v>
      </c>
      <c r="D17" s="102"/>
      <c r="E17" s="92"/>
      <c r="F17" s="92"/>
      <c r="G17" s="92"/>
      <c r="H17" s="92"/>
      <c r="I17" s="93"/>
      <c r="J17" s="102"/>
      <c r="K17" s="92"/>
      <c r="L17" s="93"/>
      <c r="M17" s="94"/>
      <c r="N17" s="94"/>
      <c r="O17" s="95"/>
    </row>
    <row r="18" spans="2:15" ht="15" customHeight="1">
      <c r="B18" s="69"/>
      <c r="C18" s="227" t="s">
        <v>47</v>
      </c>
      <c r="D18" s="228"/>
      <c r="E18" s="98"/>
      <c r="F18" s="98"/>
      <c r="G18" s="98"/>
      <c r="H18" s="98"/>
      <c r="I18" s="99"/>
      <c r="J18" s="228"/>
      <c r="K18" s="98"/>
      <c r="L18" s="99"/>
      <c r="M18" s="100"/>
      <c r="N18" s="100"/>
      <c r="O18" s="101"/>
    </row>
    <row r="19" spans="2:15" ht="15" customHeight="1">
      <c r="B19" s="70"/>
      <c r="C19" s="230" t="s">
        <v>48</v>
      </c>
      <c r="D19" s="102"/>
      <c r="E19" s="102"/>
      <c r="F19" s="102"/>
      <c r="G19" s="102"/>
      <c r="H19" s="102"/>
      <c r="I19" s="102"/>
      <c r="J19" s="233"/>
      <c r="K19" s="102"/>
      <c r="L19" s="103"/>
      <c r="M19" s="104"/>
      <c r="N19" s="104"/>
      <c r="O19" s="105"/>
    </row>
    <row r="20" spans="2:15" ht="15" customHeight="1" thickBot="1">
      <c r="B20" s="71"/>
      <c r="C20" s="232" t="s">
        <v>26</v>
      </c>
      <c r="D20" s="231"/>
      <c r="E20" s="106"/>
      <c r="F20" s="106"/>
      <c r="G20" s="106"/>
      <c r="H20" s="106"/>
      <c r="I20" s="107"/>
      <c r="J20" s="106"/>
      <c r="K20" s="106"/>
      <c r="L20" s="107"/>
      <c r="M20" s="108"/>
      <c r="N20" s="108"/>
      <c r="O20" s="109"/>
    </row>
    <row r="21" spans="2:15" s="21" customFormat="1" ht="15" customHeight="1" thickBot="1">
      <c r="B21" s="402" t="s">
        <v>37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4"/>
    </row>
    <row r="22" spans="2:15" ht="15" customHeight="1">
      <c r="B22" s="299">
        <v>10400</v>
      </c>
      <c r="C22" s="359" t="s">
        <v>65</v>
      </c>
      <c r="D22" s="310">
        <v>43571.83</v>
      </c>
      <c r="E22" s="310">
        <v>694589.69</v>
      </c>
      <c r="F22" s="310">
        <f>D22+E22</f>
        <v>738161.5199999999</v>
      </c>
      <c r="G22" s="331">
        <v>42952.51</v>
      </c>
      <c r="H22" s="331">
        <v>243378.4</v>
      </c>
      <c r="I22" s="310">
        <f>G22+H22</f>
        <v>286330.91</v>
      </c>
      <c r="J22" s="331">
        <v>123057.23</v>
      </c>
      <c r="K22" s="331">
        <v>473784.04</v>
      </c>
      <c r="L22" s="310">
        <f>J22+K22</f>
        <v>596841.27</v>
      </c>
      <c r="M22" s="367">
        <f>J22/G22</f>
        <v>2.8649601618159215</v>
      </c>
      <c r="N22" s="367">
        <f>K22/H22</f>
        <v>1.946697159649336</v>
      </c>
      <c r="O22" s="368">
        <f>L22/I22</f>
        <v>2.0844458252865543</v>
      </c>
    </row>
    <row r="23" spans="2:15" ht="15" customHeight="1">
      <c r="B23" s="300">
        <v>10700</v>
      </c>
      <c r="C23" s="360" t="s">
        <v>66</v>
      </c>
      <c r="D23" s="311">
        <v>80000</v>
      </c>
      <c r="E23" s="311">
        <v>700000</v>
      </c>
      <c r="F23" s="332">
        <f aca="true" t="shared" si="0" ref="F23:F29">D23+E23</f>
        <v>780000</v>
      </c>
      <c r="G23" s="332">
        <v>64582.89</v>
      </c>
      <c r="H23" s="332">
        <v>696187.95</v>
      </c>
      <c r="I23" s="332">
        <f aca="true" t="shared" si="1" ref="I23:I29">G23+H23</f>
        <v>760770.84</v>
      </c>
      <c r="J23" s="332">
        <v>185080.77</v>
      </c>
      <c r="K23" s="332">
        <v>900060.92</v>
      </c>
      <c r="L23" s="332">
        <f aca="true" t="shared" si="2" ref="L23:L29">J23+K23</f>
        <v>1085141.69</v>
      </c>
      <c r="M23" s="298">
        <f aca="true" t="shared" si="3" ref="M23:M34">J23/G23</f>
        <v>2.865786433527518</v>
      </c>
      <c r="N23" s="298">
        <f aca="true" t="shared" si="4" ref="N23:N34">K23/H23</f>
        <v>1.2928418539849764</v>
      </c>
      <c r="O23" s="369">
        <f aca="true" t="shared" si="5" ref="O23:O34">L23/I23</f>
        <v>1.4263712973015632</v>
      </c>
    </row>
    <row r="24" spans="2:15" ht="15" customHeight="1">
      <c r="B24" s="300">
        <v>10701</v>
      </c>
      <c r="C24" s="360" t="s">
        <v>97</v>
      </c>
      <c r="D24" s="311">
        <v>0</v>
      </c>
      <c r="E24" s="311">
        <v>0</v>
      </c>
      <c r="F24" s="332">
        <f t="shared" si="0"/>
        <v>0</v>
      </c>
      <c r="G24" s="332">
        <v>15404.4</v>
      </c>
      <c r="H24" s="332">
        <v>450522.75</v>
      </c>
      <c r="I24" s="332">
        <f t="shared" si="1"/>
        <v>465927.15</v>
      </c>
      <c r="J24" s="332">
        <v>6662.74</v>
      </c>
      <c r="K24" s="332">
        <v>263951.03</v>
      </c>
      <c r="L24" s="332">
        <f t="shared" si="2"/>
        <v>270613.77</v>
      </c>
      <c r="M24" s="298">
        <f t="shared" si="3"/>
        <v>0.43252187686634985</v>
      </c>
      <c r="N24" s="298">
        <f t="shared" si="4"/>
        <v>0.5858772503719292</v>
      </c>
      <c r="O24" s="369">
        <f t="shared" si="5"/>
        <v>0.5808070424743439</v>
      </c>
    </row>
    <row r="25" spans="2:15" ht="15" customHeight="1">
      <c r="B25" s="300">
        <v>10300</v>
      </c>
      <c r="C25" s="360" t="s">
        <v>67</v>
      </c>
      <c r="D25" s="311">
        <v>40000</v>
      </c>
      <c r="E25" s="311">
        <v>200000</v>
      </c>
      <c r="F25" s="332">
        <f t="shared" si="0"/>
        <v>240000</v>
      </c>
      <c r="G25" s="332">
        <v>39455.73</v>
      </c>
      <c r="H25" s="332">
        <v>200000</v>
      </c>
      <c r="I25" s="332">
        <f t="shared" si="1"/>
        <v>239455.73</v>
      </c>
      <c r="J25" s="332">
        <v>55915.84</v>
      </c>
      <c r="K25" s="332">
        <v>291983.24</v>
      </c>
      <c r="L25" s="332">
        <f t="shared" si="2"/>
        <v>347899.07999999996</v>
      </c>
      <c r="M25" s="298">
        <f t="shared" si="3"/>
        <v>1.4171792031220811</v>
      </c>
      <c r="N25" s="298">
        <f t="shared" si="4"/>
        <v>1.4599161999999999</v>
      </c>
      <c r="O25" s="369">
        <f t="shared" si="5"/>
        <v>1.4528743162671445</v>
      </c>
    </row>
    <row r="26" spans="2:15" ht="15" customHeight="1">
      <c r="B26" s="300">
        <v>10200</v>
      </c>
      <c r="C26" s="360" t="s">
        <v>68</v>
      </c>
      <c r="D26" s="311">
        <v>0</v>
      </c>
      <c r="E26" s="311">
        <v>0</v>
      </c>
      <c r="F26" s="332">
        <f t="shared" si="0"/>
        <v>0</v>
      </c>
      <c r="G26" s="332">
        <v>0</v>
      </c>
      <c r="H26" s="332">
        <v>0</v>
      </c>
      <c r="I26" s="332">
        <f t="shared" si="1"/>
        <v>0</v>
      </c>
      <c r="J26" s="332">
        <v>0</v>
      </c>
      <c r="K26" s="332">
        <v>0</v>
      </c>
      <c r="L26" s="332">
        <f t="shared" si="2"/>
        <v>0</v>
      </c>
      <c r="M26" s="298">
        <v>0</v>
      </c>
      <c r="N26" s="298">
        <v>0</v>
      </c>
      <c r="O26" s="369">
        <v>0</v>
      </c>
    </row>
    <row r="27" spans="2:15" ht="15" customHeight="1">
      <c r="B27" s="300">
        <v>10601</v>
      </c>
      <c r="C27" s="360" t="s">
        <v>72</v>
      </c>
      <c r="D27" s="311">
        <v>0</v>
      </c>
      <c r="E27" s="311">
        <v>0</v>
      </c>
      <c r="F27" s="332">
        <f t="shared" si="0"/>
        <v>0</v>
      </c>
      <c r="G27" s="332">
        <v>5395.6</v>
      </c>
      <c r="H27" s="332">
        <v>3812.05</v>
      </c>
      <c r="I27" s="332">
        <f t="shared" si="1"/>
        <v>9207.650000000001</v>
      </c>
      <c r="J27" s="332">
        <v>0</v>
      </c>
      <c r="K27" s="332">
        <v>0</v>
      </c>
      <c r="L27" s="332">
        <f t="shared" si="2"/>
        <v>0</v>
      </c>
      <c r="M27" s="298">
        <f t="shared" si="3"/>
        <v>0</v>
      </c>
      <c r="N27" s="298">
        <f t="shared" si="4"/>
        <v>0</v>
      </c>
      <c r="O27" s="369">
        <f t="shared" si="5"/>
        <v>0</v>
      </c>
    </row>
    <row r="28" spans="2:15" ht="15" customHeight="1">
      <c r="B28" s="300">
        <v>10602</v>
      </c>
      <c r="C28" s="360" t="s">
        <v>69</v>
      </c>
      <c r="D28" s="311">
        <v>0</v>
      </c>
      <c r="E28" s="311">
        <v>0</v>
      </c>
      <c r="F28" s="332">
        <f t="shared" si="0"/>
        <v>0</v>
      </c>
      <c r="G28" s="332">
        <v>21366.33</v>
      </c>
      <c r="H28" s="332">
        <v>0</v>
      </c>
      <c r="I28" s="332">
        <f t="shared" si="1"/>
        <v>21366.33</v>
      </c>
      <c r="J28" s="332">
        <v>18211.73</v>
      </c>
      <c r="K28" s="332">
        <v>13614.1</v>
      </c>
      <c r="L28" s="332">
        <f t="shared" si="2"/>
        <v>31825.83</v>
      </c>
      <c r="M28" s="298">
        <f t="shared" si="3"/>
        <v>0.8523564879883442</v>
      </c>
      <c r="N28" s="298">
        <v>0</v>
      </c>
      <c r="O28" s="369">
        <f t="shared" si="5"/>
        <v>1.4895318943403009</v>
      </c>
    </row>
    <row r="29" spans="2:15" ht="15" customHeight="1">
      <c r="B29" s="300">
        <v>11005</v>
      </c>
      <c r="C29" s="360" t="s">
        <v>70</v>
      </c>
      <c r="D29" s="311">
        <v>0</v>
      </c>
      <c r="E29" s="311">
        <v>0</v>
      </c>
      <c r="F29" s="332">
        <f t="shared" si="0"/>
        <v>0</v>
      </c>
      <c r="G29" s="332">
        <v>0</v>
      </c>
      <c r="H29" s="332">
        <v>0</v>
      </c>
      <c r="I29" s="332">
        <f t="shared" si="1"/>
        <v>0</v>
      </c>
      <c r="J29" s="332">
        <v>0</v>
      </c>
      <c r="K29" s="332">
        <v>0</v>
      </c>
      <c r="L29" s="332">
        <f t="shared" si="2"/>
        <v>0</v>
      </c>
      <c r="M29" s="298">
        <v>0</v>
      </c>
      <c r="N29" s="298">
        <v>0</v>
      </c>
      <c r="O29" s="369">
        <v>0</v>
      </c>
    </row>
    <row r="30" spans="2:15" s="68" customFormat="1" ht="15" customHeight="1">
      <c r="B30" s="300"/>
      <c r="C30" s="297" t="s">
        <v>45</v>
      </c>
      <c r="D30" s="311">
        <f>SUM(D22:D29)</f>
        <v>163571.83000000002</v>
      </c>
      <c r="E30" s="311">
        <f aca="true" t="shared" si="6" ref="E30:L30">SUM(E22:E29)</f>
        <v>1594589.69</v>
      </c>
      <c r="F30" s="311">
        <f t="shared" si="6"/>
        <v>1758161.52</v>
      </c>
      <c r="G30" s="311">
        <f t="shared" si="6"/>
        <v>189157.46000000002</v>
      </c>
      <c r="H30" s="311">
        <f t="shared" si="6"/>
        <v>1593901.1500000001</v>
      </c>
      <c r="I30" s="311">
        <f t="shared" si="6"/>
        <v>1783058.6099999999</v>
      </c>
      <c r="J30" s="311">
        <f t="shared" si="6"/>
        <v>388928.30999999994</v>
      </c>
      <c r="K30" s="311">
        <f t="shared" si="6"/>
        <v>1943393.33</v>
      </c>
      <c r="L30" s="311">
        <f t="shared" si="6"/>
        <v>2332321.64</v>
      </c>
      <c r="M30" s="298">
        <f t="shared" si="3"/>
        <v>2.056108757222686</v>
      </c>
      <c r="N30" s="298">
        <f t="shared" si="4"/>
        <v>1.219268415735819</v>
      </c>
      <c r="O30" s="369">
        <f t="shared" si="5"/>
        <v>1.3080454152878354</v>
      </c>
    </row>
    <row r="31" spans="2:15" s="68" customFormat="1" ht="15" customHeight="1">
      <c r="B31" s="300">
        <v>12104</v>
      </c>
      <c r="C31" s="358" t="s">
        <v>88</v>
      </c>
      <c r="D31" s="340">
        <v>0</v>
      </c>
      <c r="E31" s="340">
        <v>0</v>
      </c>
      <c r="F31" s="332">
        <f>D31+E31</f>
        <v>0</v>
      </c>
      <c r="G31" s="352">
        <v>1002.07</v>
      </c>
      <c r="H31" s="340">
        <v>0</v>
      </c>
      <c r="I31" s="332">
        <v>1002.07</v>
      </c>
      <c r="J31" s="340">
        <v>1091.4</v>
      </c>
      <c r="K31" s="340">
        <v>1096.33</v>
      </c>
      <c r="L31" s="332">
        <f>J31+K31</f>
        <v>2187.73</v>
      </c>
      <c r="M31" s="298">
        <f t="shared" si="3"/>
        <v>1.0891454688794195</v>
      </c>
      <c r="N31" s="298">
        <v>0</v>
      </c>
      <c r="O31" s="369">
        <f t="shared" si="5"/>
        <v>2.1832107537397585</v>
      </c>
    </row>
    <row r="32" spans="2:15" ht="15" customHeight="1">
      <c r="B32" s="300">
        <v>12109</v>
      </c>
      <c r="C32" s="341" t="s">
        <v>71</v>
      </c>
      <c r="D32" s="332">
        <v>644.93</v>
      </c>
      <c r="E32" s="332">
        <v>971.96</v>
      </c>
      <c r="F32" s="332">
        <f>D32+E32</f>
        <v>1616.8899999999999</v>
      </c>
      <c r="G32" s="332">
        <v>644.93</v>
      </c>
      <c r="H32" s="332">
        <v>971.96</v>
      </c>
      <c r="I32" s="332">
        <f>G32+H32</f>
        <v>1616.8899999999999</v>
      </c>
      <c r="J32" s="332">
        <v>57.79</v>
      </c>
      <c r="K32" s="332">
        <v>2204.1</v>
      </c>
      <c r="L32" s="332">
        <f>J32+K32</f>
        <v>2261.89</v>
      </c>
      <c r="M32" s="298">
        <f t="shared" si="3"/>
        <v>0.08960662397469493</v>
      </c>
      <c r="N32" s="298">
        <f t="shared" si="4"/>
        <v>2.267685913000535</v>
      </c>
      <c r="O32" s="369">
        <f t="shared" si="5"/>
        <v>1.3989139644626414</v>
      </c>
    </row>
    <row r="33" spans="2:15" ht="15" customHeight="1">
      <c r="B33" s="70"/>
      <c r="C33" s="303" t="s">
        <v>48</v>
      </c>
      <c r="D33" s="313">
        <f>D32+D31</f>
        <v>644.93</v>
      </c>
      <c r="E33" s="313">
        <f aca="true" t="shared" si="7" ref="E33:L33">E32+E31</f>
        <v>971.96</v>
      </c>
      <c r="F33" s="332">
        <f t="shared" si="7"/>
        <v>1616.8899999999999</v>
      </c>
      <c r="G33" s="313">
        <f t="shared" si="7"/>
        <v>1647</v>
      </c>
      <c r="H33" s="313">
        <f t="shared" si="7"/>
        <v>971.96</v>
      </c>
      <c r="I33" s="332">
        <f t="shared" si="7"/>
        <v>2618.96</v>
      </c>
      <c r="J33" s="313">
        <f t="shared" si="7"/>
        <v>1149.19</v>
      </c>
      <c r="K33" s="313">
        <f t="shared" si="7"/>
        <v>3300.43</v>
      </c>
      <c r="L33" s="313">
        <f t="shared" si="7"/>
        <v>4449.62</v>
      </c>
      <c r="M33" s="298">
        <f t="shared" si="3"/>
        <v>0.6977474195506983</v>
      </c>
      <c r="N33" s="298">
        <f t="shared" si="4"/>
        <v>3.3956438536565288</v>
      </c>
      <c r="O33" s="369">
        <f t="shared" si="5"/>
        <v>1.6990026575434523</v>
      </c>
    </row>
    <row r="34" spans="2:15" ht="15" customHeight="1" thickBot="1">
      <c r="B34" s="71"/>
      <c r="C34" s="234" t="s">
        <v>26</v>
      </c>
      <c r="D34" s="312">
        <f>D33+D30</f>
        <v>164216.76</v>
      </c>
      <c r="E34" s="312">
        <f aca="true" t="shared" si="8" ref="E34:L34">E33+E30</f>
        <v>1595561.65</v>
      </c>
      <c r="F34" s="312">
        <f t="shared" si="8"/>
        <v>1759778.41</v>
      </c>
      <c r="G34" s="312">
        <f t="shared" si="8"/>
        <v>190804.46000000002</v>
      </c>
      <c r="H34" s="312">
        <f t="shared" si="8"/>
        <v>1594873.11</v>
      </c>
      <c r="I34" s="312">
        <f t="shared" si="8"/>
        <v>1785677.5699999998</v>
      </c>
      <c r="J34" s="312">
        <f t="shared" si="8"/>
        <v>390077.49999999994</v>
      </c>
      <c r="K34" s="312">
        <f t="shared" si="8"/>
        <v>1946693.76</v>
      </c>
      <c r="L34" s="312">
        <f t="shared" si="8"/>
        <v>2336771.2600000002</v>
      </c>
      <c r="M34" s="370">
        <f t="shared" si="3"/>
        <v>2.044383553717769</v>
      </c>
      <c r="N34" s="370">
        <f t="shared" si="4"/>
        <v>1.220594759416315</v>
      </c>
      <c r="O34" s="371">
        <f t="shared" si="5"/>
        <v>1.3086188118496669</v>
      </c>
    </row>
    <row r="35" spans="2:15" ht="25.5" customHeight="1" thickBot="1">
      <c r="B35" s="427" t="s">
        <v>27</v>
      </c>
      <c r="C35" s="428"/>
      <c r="D35" s="321">
        <f>D34</f>
        <v>164216.76</v>
      </c>
      <c r="E35" s="321">
        <f aca="true" t="shared" si="9" ref="E35:L35">E34</f>
        <v>1595561.65</v>
      </c>
      <c r="F35" s="321">
        <f t="shared" si="9"/>
        <v>1759778.41</v>
      </c>
      <c r="G35" s="321">
        <f t="shared" si="9"/>
        <v>190804.46000000002</v>
      </c>
      <c r="H35" s="321">
        <f t="shared" si="9"/>
        <v>1594873.11</v>
      </c>
      <c r="I35" s="321">
        <f t="shared" si="9"/>
        <v>1785677.5699999998</v>
      </c>
      <c r="J35" s="321">
        <f t="shared" si="9"/>
        <v>390077.49999999994</v>
      </c>
      <c r="K35" s="321">
        <f t="shared" si="9"/>
        <v>1946693.76</v>
      </c>
      <c r="L35" s="321">
        <f t="shared" si="9"/>
        <v>2336771.2600000002</v>
      </c>
      <c r="M35" s="302"/>
      <c r="N35" s="302"/>
      <c r="O35" s="302"/>
    </row>
    <row r="36" spans="2:15" ht="25.5" customHeight="1">
      <c r="B36" s="164"/>
      <c r="C36" s="165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2:15" ht="20.1" customHeight="1" thickBot="1">
      <c r="B37" s="37"/>
      <c r="C37" s="126"/>
      <c r="D37" s="111"/>
      <c r="E37" s="111"/>
      <c r="F37" s="111"/>
      <c r="G37" s="111"/>
      <c r="H37" s="111"/>
      <c r="I37" s="111"/>
      <c r="J37" s="111"/>
      <c r="K37" s="111"/>
      <c r="L37" s="111" t="s">
        <v>0</v>
      </c>
      <c r="M37" s="112"/>
      <c r="N37" s="112"/>
      <c r="O37" s="112"/>
    </row>
    <row r="38" spans="2:15" ht="15" customHeight="1">
      <c r="B38" s="434" t="s">
        <v>57</v>
      </c>
      <c r="C38" s="435"/>
      <c r="D38" s="408" t="s">
        <v>28</v>
      </c>
      <c r="E38" s="409"/>
      <c r="F38" s="409"/>
      <c r="G38" s="409"/>
      <c r="H38" s="409"/>
      <c r="I38" s="409"/>
      <c r="J38" s="409"/>
      <c r="K38" s="409"/>
      <c r="L38" s="410"/>
      <c r="M38" s="112"/>
      <c r="N38" s="112"/>
      <c r="O38" s="112"/>
    </row>
    <row r="39" spans="2:15" ht="15" customHeight="1">
      <c r="B39" s="436"/>
      <c r="C39" s="420"/>
      <c r="D39" s="423" t="s">
        <v>90</v>
      </c>
      <c r="E39" s="389"/>
      <c r="F39" s="390"/>
      <c r="G39" s="423" t="s">
        <v>95</v>
      </c>
      <c r="H39" s="389"/>
      <c r="I39" s="389"/>
      <c r="J39" s="398" t="s">
        <v>96</v>
      </c>
      <c r="K39" s="399"/>
      <c r="L39" s="411"/>
      <c r="M39" s="112"/>
      <c r="N39" s="296"/>
      <c r="O39" s="112"/>
    </row>
    <row r="40" spans="2:15" ht="43.5" customHeight="1">
      <c r="B40" s="437"/>
      <c r="C40" s="422"/>
      <c r="D40" s="82" t="s">
        <v>50</v>
      </c>
      <c r="E40" s="80" t="s">
        <v>23</v>
      </c>
      <c r="F40" s="292" t="s">
        <v>8</v>
      </c>
      <c r="G40" s="82" t="s">
        <v>50</v>
      </c>
      <c r="H40" s="80" t="s">
        <v>23</v>
      </c>
      <c r="I40" s="291" t="s">
        <v>8</v>
      </c>
      <c r="J40" s="82" t="s">
        <v>50</v>
      </c>
      <c r="K40" s="80" t="s">
        <v>23</v>
      </c>
      <c r="L40" s="293" t="s">
        <v>8</v>
      </c>
      <c r="M40" s="112"/>
      <c r="N40" s="112"/>
      <c r="O40" s="112"/>
    </row>
    <row r="41" spans="2:15" ht="15" customHeight="1" thickBot="1">
      <c r="B41" s="7" t="s">
        <v>24</v>
      </c>
      <c r="C41" s="236" t="s">
        <v>25</v>
      </c>
      <c r="D41" s="129">
        <v>13</v>
      </c>
      <c r="E41" s="129">
        <v>14</v>
      </c>
      <c r="F41" s="131">
        <v>15</v>
      </c>
      <c r="G41" s="129">
        <v>16</v>
      </c>
      <c r="H41" s="131">
        <v>17</v>
      </c>
      <c r="I41" s="131">
        <v>18</v>
      </c>
      <c r="J41" s="158">
        <v>19</v>
      </c>
      <c r="K41" s="158">
        <v>20</v>
      </c>
      <c r="L41" s="304">
        <v>21</v>
      </c>
      <c r="M41" s="112"/>
      <c r="N41" s="112"/>
      <c r="O41" s="112"/>
    </row>
    <row r="42" spans="2:15" ht="15" customHeight="1" thickBot="1">
      <c r="B42" s="405" t="s">
        <v>12</v>
      </c>
      <c r="C42" s="406"/>
      <c r="D42" s="406"/>
      <c r="E42" s="406"/>
      <c r="F42" s="406"/>
      <c r="G42" s="406"/>
      <c r="H42" s="406"/>
      <c r="I42" s="406"/>
      <c r="J42" s="406"/>
      <c r="K42" s="406"/>
      <c r="L42" s="407"/>
      <c r="M42" s="75"/>
      <c r="N42" s="75"/>
      <c r="O42" s="75"/>
    </row>
    <row r="43" spans="2:15" ht="15" customHeight="1">
      <c r="B43" s="305"/>
      <c r="C43" s="237" t="s">
        <v>58</v>
      </c>
      <c r="D43" s="238"/>
      <c r="E43" s="96"/>
      <c r="F43" s="96"/>
      <c r="G43" s="96"/>
      <c r="H43" s="96"/>
      <c r="I43" s="155"/>
      <c r="J43" s="92"/>
      <c r="K43" s="92"/>
      <c r="L43" s="301"/>
      <c r="M43" s="113"/>
      <c r="N43" s="113"/>
      <c r="O43" s="113"/>
    </row>
    <row r="44" spans="2:15" ht="15" customHeight="1" thickBot="1">
      <c r="B44" s="306"/>
      <c r="C44" s="234" t="s">
        <v>26</v>
      </c>
      <c r="D44" s="116"/>
      <c r="E44" s="97"/>
      <c r="F44" s="97"/>
      <c r="G44" s="97"/>
      <c r="H44" s="97"/>
      <c r="I44" s="156"/>
      <c r="J44" s="157"/>
      <c r="K44" s="157"/>
      <c r="L44" s="307"/>
      <c r="M44" s="114"/>
      <c r="N44" s="114"/>
      <c r="O44" s="114"/>
    </row>
    <row r="45" spans="2:15" ht="15" customHeight="1" thickBot="1">
      <c r="B45" s="405" t="s">
        <v>13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7"/>
      <c r="M45" s="75"/>
      <c r="N45" s="75"/>
      <c r="O45" s="75"/>
    </row>
    <row r="46" spans="2:15" ht="15" customHeight="1">
      <c r="B46" s="67"/>
      <c r="C46" s="303" t="s">
        <v>45</v>
      </c>
      <c r="D46" s="235"/>
      <c r="E46" s="235"/>
      <c r="F46" s="235"/>
      <c r="G46" s="235"/>
      <c r="H46" s="235"/>
      <c r="I46" s="235"/>
      <c r="J46" s="235"/>
      <c r="K46" s="235"/>
      <c r="L46" s="308"/>
      <c r="M46" s="113"/>
      <c r="N46" s="113"/>
      <c r="O46" s="113"/>
    </row>
    <row r="47" spans="2:15" ht="15" customHeight="1">
      <c r="B47" s="70"/>
      <c r="C47" s="230"/>
      <c r="D47" s="314"/>
      <c r="E47" s="314"/>
      <c r="F47" s="314"/>
      <c r="G47" s="314"/>
      <c r="H47" s="314"/>
      <c r="I47" s="314"/>
      <c r="J47" s="314"/>
      <c r="K47" s="314"/>
      <c r="L47" s="315"/>
      <c r="M47" s="113"/>
      <c r="N47" s="113"/>
      <c r="O47" s="113"/>
    </row>
    <row r="48" spans="2:15" ht="15" customHeight="1" thickBot="1">
      <c r="B48" s="71"/>
      <c r="C48" s="234" t="s">
        <v>26</v>
      </c>
      <c r="D48" s="312">
        <f aca="true" t="shared" si="10" ref="D48:L48">D46+D47</f>
        <v>0</v>
      </c>
      <c r="E48" s="312">
        <f t="shared" si="10"/>
        <v>0</v>
      </c>
      <c r="F48" s="312">
        <f t="shared" si="10"/>
        <v>0</v>
      </c>
      <c r="G48" s="312">
        <f t="shared" si="10"/>
        <v>0</v>
      </c>
      <c r="H48" s="312">
        <f t="shared" si="10"/>
        <v>0</v>
      </c>
      <c r="I48" s="312">
        <f t="shared" si="10"/>
        <v>0</v>
      </c>
      <c r="J48" s="312">
        <f t="shared" si="10"/>
        <v>0</v>
      </c>
      <c r="K48" s="312">
        <f t="shared" si="10"/>
        <v>0</v>
      </c>
      <c r="L48" s="316">
        <f t="shared" si="10"/>
        <v>0</v>
      </c>
      <c r="M48" s="112"/>
      <c r="N48" s="112"/>
      <c r="O48" s="112"/>
    </row>
    <row r="49" spans="2:15" ht="15" customHeight="1" thickBot="1">
      <c r="B49" s="438" t="s">
        <v>37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40"/>
      <c r="M49" s="112"/>
      <c r="N49" s="112"/>
      <c r="O49" s="112"/>
    </row>
    <row r="50" spans="2:15" ht="15" customHeight="1">
      <c r="B50" s="342">
        <v>10400</v>
      </c>
      <c r="C50" s="361" t="s">
        <v>65</v>
      </c>
      <c r="D50" s="345">
        <v>143440.26</v>
      </c>
      <c r="E50" s="345">
        <v>630165.62</v>
      </c>
      <c r="F50" s="345">
        <f>D50+E50</f>
        <v>773605.88</v>
      </c>
      <c r="G50" s="346">
        <v>85684.01</v>
      </c>
      <c r="H50" s="346">
        <v>339659.65</v>
      </c>
      <c r="I50" s="345">
        <f>G50+H50</f>
        <v>425343.66000000003</v>
      </c>
      <c r="J50" s="385">
        <f>43476.19+10304.71+5473.85</f>
        <v>59254.75</v>
      </c>
      <c r="K50" s="385">
        <f>300200.61+68182.06+15338.91</f>
        <v>383721.57999999996</v>
      </c>
      <c r="L50" s="364">
        <f>J50+K50</f>
        <v>442976.32999999996</v>
      </c>
      <c r="M50" s="75"/>
      <c r="N50" s="75"/>
      <c r="O50" s="75"/>
    </row>
    <row r="51" spans="2:15" ht="15" customHeight="1">
      <c r="B51" s="333">
        <v>10700</v>
      </c>
      <c r="C51" s="362" t="s">
        <v>66</v>
      </c>
      <c r="D51" s="373">
        <v>153001.87</v>
      </c>
      <c r="E51" s="373">
        <v>510781.51</v>
      </c>
      <c r="F51" s="374">
        <f aca="true" t="shared" si="11" ref="F51:F57">D51+E51</f>
        <v>663783.38</v>
      </c>
      <c r="G51" s="374">
        <v>135426.68</v>
      </c>
      <c r="H51" s="374">
        <v>434591.42</v>
      </c>
      <c r="I51" s="374">
        <f aca="true" t="shared" si="12" ref="I51:I57">G51+H51</f>
        <v>570018.1</v>
      </c>
      <c r="J51" s="374">
        <v>26478.56</v>
      </c>
      <c r="K51" s="374">
        <v>295387.76</v>
      </c>
      <c r="L51" s="375">
        <f>J51+K51</f>
        <v>321866.32</v>
      </c>
      <c r="M51" s="112"/>
      <c r="N51" s="112"/>
      <c r="O51" s="112"/>
    </row>
    <row r="52" spans="2:15" ht="15" customHeight="1">
      <c r="B52" s="333">
        <v>10701</v>
      </c>
      <c r="C52" s="362" t="s">
        <v>97</v>
      </c>
      <c r="D52" s="373">
        <v>0</v>
      </c>
      <c r="E52" s="373">
        <v>0</v>
      </c>
      <c r="F52" s="374">
        <v>0</v>
      </c>
      <c r="G52" s="374">
        <v>2528.02</v>
      </c>
      <c r="H52" s="374">
        <v>116.12</v>
      </c>
      <c r="I52" s="374">
        <f>G52+H52</f>
        <v>2644.14</v>
      </c>
      <c r="J52" s="374">
        <v>12129.94</v>
      </c>
      <c r="K52" s="374">
        <v>186930.16</v>
      </c>
      <c r="L52" s="375">
        <f>J52+K52</f>
        <v>199060.1</v>
      </c>
      <c r="M52" s="112"/>
      <c r="N52" s="112"/>
      <c r="O52" s="112"/>
    </row>
    <row r="53" spans="2:15" ht="15" customHeight="1">
      <c r="B53" s="333">
        <v>10300</v>
      </c>
      <c r="C53" s="362" t="s">
        <v>67</v>
      </c>
      <c r="D53" s="373">
        <v>39435.93</v>
      </c>
      <c r="E53" s="373">
        <v>299195.21</v>
      </c>
      <c r="F53" s="374">
        <f t="shared" si="11"/>
        <v>338631.14</v>
      </c>
      <c r="G53" s="374">
        <v>20503.79</v>
      </c>
      <c r="H53" s="374">
        <v>195462.42</v>
      </c>
      <c r="I53" s="374">
        <f t="shared" si="12"/>
        <v>215966.21000000002</v>
      </c>
      <c r="J53" s="374">
        <v>22985.82</v>
      </c>
      <c r="K53" s="374">
        <v>207211.96</v>
      </c>
      <c r="L53" s="375">
        <f>J53+K53</f>
        <v>230197.78</v>
      </c>
      <c r="M53" s="112"/>
      <c r="N53" s="112"/>
      <c r="O53" s="112"/>
    </row>
    <row r="54" spans="2:15" ht="15" customHeight="1">
      <c r="B54" s="333">
        <v>10200</v>
      </c>
      <c r="C54" s="362" t="s">
        <v>68</v>
      </c>
      <c r="D54" s="373">
        <v>2000</v>
      </c>
      <c r="E54" s="373">
        <v>2000</v>
      </c>
      <c r="F54" s="374">
        <f t="shared" si="11"/>
        <v>4000</v>
      </c>
      <c r="G54" s="374">
        <v>0</v>
      </c>
      <c r="H54" s="374">
        <v>0</v>
      </c>
      <c r="I54" s="374">
        <v>0</v>
      </c>
      <c r="J54" s="374">
        <f>D54</f>
        <v>2000</v>
      </c>
      <c r="K54" s="374">
        <f>E54</f>
        <v>2000</v>
      </c>
      <c r="L54" s="376">
        <f aca="true" t="shared" si="13" ref="L54:L57">J54+K54</f>
        <v>4000</v>
      </c>
      <c r="M54" s="112"/>
      <c r="N54" s="112"/>
      <c r="O54" s="112"/>
    </row>
    <row r="55" spans="2:15" ht="15" customHeight="1">
      <c r="B55" s="333">
        <v>10602</v>
      </c>
      <c r="C55" s="362" t="s">
        <v>69</v>
      </c>
      <c r="D55" s="373">
        <v>107426.45</v>
      </c>
      <c r="E55" s="373">
        <v>335083.04</v>
      </c>
      <c r="F55" s="374">
        <f t="shared" si="11"/>
        <v>442509.49</v>
      </c>
      <c r="G55" s="374">
        <v>11999.46</v>
      </c>
      <c r="H55" s="374">
        <v>13614.1</v>
      </c>
      <c r="I55" s="374">
        <f t="shared" si="12"/>
        <v>25613.559999999998</v>
      </c>
      <c r="J55" s="374">
        <v>110581.06</v>
      </c>
      <c r="K55" s="374">
        <v>321468.94</v>
      </c>
      <c r="L55" s="375">
        <f t="shared" si="13"/>
        <v>432050</v>
      </c>
      <c r="M55" s="112"/>
      <c r="N55" s="112"/>
      <c r="O55" s="112"/>
    </row>
    <row r="56" spans="2:15" ht="15" customHeight="1">
      <c r="B56" s="333">
        <v>10601</v>
      </c>
      <c r="C56" s="362" t="s">
        <v>72</v>
      </c>
      <c r="D56" s="373">
        <v>211.92</v>
      </c>
      <c r="E56" s="373">
        <v>0</v>
      </c>
      <c r="F56" s="374">
        <f t="shared" si="11"/>
        <v>211.92</v>
      </c>
      <c r="G56" s="374">
        <v>0</v>
      </c>
      <c r="H56" s="374">
        <v>0</v>
      </c>
      <c r="I56" s="374">
        <f t="shared" si="12"/>
        <v>0</v>
      </c>
      <c r="J56" s="374">
        <f>5113.13+494.39</f>
        <v>5607.52</v>
      </c>
      <c r="K56" s="374">
        <f>3358.25+453.8</f>
        <v>3812.05</v>
      </c>
      <c r="L56" s="376">
        <f t="shared" si="13"/>
        <v>9419.57</v>
      </c>
      <c r="M56" s="112"/>
      <c r="N56" s="112"/>
      <c r="O56" s="112"/>
    </row>
    <row r="57" spans="2:15" ht="15" customHeight="1">
      <c r="B57" s="333">
        <v>11005</v>
      </c>
      <c r="C57" s="362" t="s">
        <v>70</v>
      </c>
      <c r="D57" s="373">
        <v>697.4200000000001</v>
      </c>
      <c r="E57" s="373">
        <v>1700</v>
      </c>
      <c r="F57" s="373">
        <f t="shared" si="11"/>
        <v>2397.42</v>
      </c>
      <c r="G57" s="373">
        <v>0</v>
      </c>
      <c r="H57" s="373">
        <v>0</v>
      </c>
      <c r="I57" s="373">
        <f t="shared" si="12"/>
        <v>0</v>
      </c>
      <c r="J57" s="373">
        <f>D57</f>
        <v>697.4200000000001</v>
      </c>
      <c r="K57" s="373">
        <f>E57</f>
        <v>1700</v>
      </c>
      <c r="L57" s="375">
        <f t="shared" si="13"/>
        <v>2397.42</v>
      </c>
      <c r="M57" s="112"/>
      <c r="N57" s="112"/>
      <c r="O57" s="112"/>
    </row>
    <row r="58" spans="2:15" ht="15" customHeight="1">
      <c r="B58" s="67"/>
      <c r="C58" s="343" t="s">
        <v>45</v>
      </c>
      <c r="D58" s="377">
        <f aca="true" t="shared" si="14" ref="D58:H58">SUM(D50:D57)</f>
        <v>446213.85</v>
      </c>
      <c r="E58" s="377">
        <f t="shared" si="14"/>
        <v>1778925.38</v>
      </c>
      <c r="F58" s="377">
        <f t="shared" si="14"/>
        <v>2225139.2299999995</v>
      </c>
      <c r="G58" s="377">
        <f t="shared" si="14"/>
        <v>256141.96</v>
      </c>
      <c r="H58" s="377">
        <f t="shared" si="14"/>
        <v>983443.7100000001</v>
      </c>
      <c r="I58" s="377">
        <f>SUM(I50:I57)</f>
        <v>1239585.6700000002</v>
      </c>
      <c r="J58" s="377">
        <f aca="true" t="shared" si="15" ref="J58:L58">SUM(J50:J57)</f>
        <v>239735.07</v>
      </c>
      <c r="K58" s="377">
        <f t="shared" si="15"/>
        <v>1402232.45</v>
      </c>
      <c r="L58" s="378">
        <f t="shared" si="15"/>
        <v>1641967.5199999998</v>
      </c>
      <c r="M58" s="113"/>
      <c r="N58" s="113"/>
      <c r="O58" s="113"/>
    </row>
    <row r="59" spans="2:15" ht="15" customHeight="1">
      <c r="B59" s="333">
        <v>12104</v>
      </c>
      <c r="C59" s="363" t="s">
        <v>88</v>
      </c>
      <c r="D59" s="379">
        <v>0</v>
      </c>
      <c r="E59" s="380">
        <v>1007.92</v>
      </c>
      <c r="F59" s="380">
        <f>D59+E59</f>
        <v>1007.92</v>
      </c>
      <c r="G59" s="380">
        <v>0</v>
      </c>
      <c r="H59" s="380">
        <v>298.03</v>
      </c>
      <c r="I59" s="380">
        <f>G59+H59</f>
        <v>298.03</v>
      </c>
      <c r="J59" s="380">
        <v>0</v>
      </c>
      <c r="K59" s="380">
        <v>202.3</v>
      </c>
      <c r="L59" s="381">
        <f>J59+K59</f>
        <v>202.3</v>
      </c>
      <c r="M59" s="113"/>
      <c r="N59" s="113"/>
      <c r="O59" s="113"/>
    </row>
    <row r="60" spans="2:15" ht="15" customHeight="1" thickBot="1">
      <c r="B60" s="353">
        <v>12109</v>
      </c>
      <c r="C60" s="354" t="s">
        <v>71</v>
      </c>
      <c r="D60" s="382">
        <v>346.07</v>
      </c>
      <c r="E60" s="382">
        <v>332.11</v>
      </c>
      <c r="F60" s="382">
        <f>D60+E60</f>
        <v>678.1800000000001</v>
      </c>
      <c r="G60" s="382">
        <v>21.09</v>
      </c>
      <c r="H60" s="382">
        <v>95.97</v>
      </c>
      <c r="I60" s="383">
        <f>G60+H60</f>
        <v>117.06</v>
      </c>
      <c r="J60" s="382">
        <v>1022.95</v>
      </c>
      <c r="K60" s="382">
        <v>1911.13</v>
      </c>
      <c r="L60" s="384">
        <f>J60+K60</f>
        <v>2934.08</v>
      </c>
      <c r="M60" s="113"/>
      <c r="N60" s="113"/>
      <c r="O60" s="113"/>
    </row>
    <row r="61" spans="2:15" ht="15" customHeight="1">
      <c r="B61" s="67"/>
      <c r="C61" s="365" t="s">
        <v>48</v>
      </c>
      <c r="D61" s="310">
        <f>D60</f>
        <v>346.07</v>
      </c>
      <c r="E61" s="310">
        <f>E60+E59</f>
        <v>1340.03</v>
      </c>
      <c r="F61" s="310">
        <f aca="true" t="shared" si="16" ref="F61:L61">F60+F59</f>
        <v>1686.1</v>
      </c>
      <c r="G61" s="310">
        <f t="shared" si="16"/>
        <v>21.09</v>
      </c>
      <c r="H61" s="310">
        <f t="shared" si="16"/>
        <v>394</v>
      </c>
      <c r="I61" s="310">
        <f t="shared" si="16"/>
        <v>415.09</v>
      </c>
      <c r="J61" s="310">
        <f t="shared" si="16"/>
        <v>1022.95</v>
      </c>
      <c r="K61" s="310">
        <f t="shared" si="16"/>
        <v>2113.4300000000003</v>
      </c>
      <c r="L61" s="366">
        <f t="shared" si="16"/>
        <v>3136.38</v>
      </c>
      <c r="M61" s="113"/>
      <c r="N61" s="113"/>
      <c r="O61" s="113"/>
    </row>
    <row r="62" spans="2:15" ht="15" customHeight="1" thickBot="1">
      <c r="B62" s="71"/>
      <c r="C62" s="344" t="s">
        <v>26</v>
      </c>
      <c r="D62" s="312">
        <f aca="true" t="shared" si="17" ref="D62:L62">D58+D61</f>
        <v>446559.92</v>
      </c>
      <c r="E62" s="312">
        <f t="shared" si="17"/>
        <v>1780265.41</v>
      </c>
      <c r="F62" s="312">
        <f t="shared" si="17"/>
        <v>2226825.3299999996</v>
      </c>
      <c r="G62" s="312">
        <f t="shared" si="17"/>
        <v>256163.05</v>
      </c>
      <c r="H62" s="312">
        <f t="shared" si="17"/>
        <v>983837.7100000001</v>
      </c>
      <c r="I62" s="312">
        <f t="shared" si="17"/>
        <v>1240000.7600000002</v>
      </c>
      <c r="J62" s="312">
        <f t="shared" si="17"/>
        <v>240758.02000000002</v>
      </c>
      <c r="K62" s="312">
        <f t="shared" si="17"/>
        <v>1404345.88</v>
      </c>
      <c r="L62" s="316">
        <f t="shared" si="17"/>
        <v>1645103.8999999997</v>
      </c>
      <c r="M62" s="112"/>
      <c r="N62" s="112"/>
      <c r="O62" s="112"/>
    </row>
    <row r="63" spans="2:15" ht="15" customHeight="1" thickBot="1">
      <c r="B63" s="270"/>
      <c r="C63" s="232" t="s">
        <v>26</v>
      </c>
      <c r="D63" s="312">
        <f>D60+D62</f>
        <v>446905.99</v>
      </c>
      <c r="E63" s="312">
        <f aca="true" t="shared" si="18" ref="E63">E60+E62</f>
        <v>1780597.52</v>
      </c>
      <c r="F63" s="312">
        <f aca="true" t="shared" si="19" ref="F63">F60+F62</f>
        <v>2227503.51</v>
      </c>
      <c r="G63" s="312">
        <f aca="true" t="shared" si="20" ref="G63">G60+G62</f>
        <v>256184.13999999998</v>
      </c>
      <c r="H63" s="312">
        <f aca="true" t="shared" si="21" ref="H63">H60+H62</f>
        <v>983933.68</v>
      </c>
      <c r="I63" s="312">
        <f aca="true" t="shared" si="22" ref="I63">I60+I62</f>
        <v>1240117.8200000003</v>
      </c>
      <c r="J63" s="312">
        <f aca="true" t="shared" si="23" ref="J63">J60+J62</f>
        <v>241780.97000000003</v>
      </c>
      <c r="K63" s="312">
        <f aca="true" t="shared" si="24" ref="K63">K60+K62</f>
        <v>1406257.0099999998</v>
      </c>
      <c r="L63" s="316">
        <f aca="true" t="shared" si="25" ref="L63">L60+L62</f>
        <v>1648037.9799999997</v>
      </c>
      <c r="M63" s="76"/>
      <c r="N63" s="76"/>
      <c r="O63" s="76"/>
    </row>
    <row r="64" spans="2:15" ht="25.5" customHeight="1">
      <c r="B64" s="429" t="s">
        <v>27</v>
      </c>
      <c r="C64" s="430"/>
      <c r="D64" s="322">
        <f aca="true" t="shared" si="26" ref="D64:K64">D63</f>
        <v>446905.99</v>
      </c>
      <c r="E64" s="322">
        <f t="shared" si="26"/>
        <v>1780597.52</v>
      </c>
      <c r="F64" s="322">
        <f t="shared" si="26"/>
        <v>2227503.51</v>
      </c>
      <c r="G64" s="322">
        <f t="shared" si="26"/>
        <v>256184.13999999998</v>
      </c>
      <c r="H64" s="322">
        <f t="shared" si="26"/>
        <v>983933.68</v>
      </c>
      <c r="I64" s="322">
        <f t="shared" si="26"/>
        <v>1240117.8200000003</v>
      </c>
      <c r="J64" s="322">
        <f t="shared" si="26"/>
        <v>241780.97000000003</v>
      </c>
      <c r="K64" s="322">
        <f t="shared" si="26"/>
        <v>1406257.0099999998</v>
      </c>
      <c r="L64" s="322">
        <f>L63</f>
        <v>1648037.9799999997</v>
      </c>
      <c r="M64" s="77"/>
      <c r="N64" s="77"/>
      <c r="O64" s="77"/>
    </row>
    <row r="65" ht="20.1" customHeight="1"/>
    <row r="66" spans="3:9" ht="15" customHeight="1">
      <c r="C66" s="2" t="s">
        <v>4</v>
      </c>
      <c r="E66" s="2" t="s">
        <v>5</v>
      </c>
      <c r="I66" s="2" t="s">
        <v>7</v>
      </c>
    </row>
    <row r="67" spans="3:5" ht="15" customHeight="1">
      <c r="C67" s="2" t="s">
        <v>74</v>
      </c>
      <c r="E67" s="2" t="s">
        <v>75</v>
      </c>
    </row>
    <row r="68" ht="20.1" customHeight="1"/>
    <row r="69" ht="20.1" customHeight="1"/>
    <row r="70" spans="2:15" ht="20.1" customHeight="1">
      <c r="B70" s="2" t="s">
        <v>83</v>
      </c>
      <c r="C70" s="79"/>
      <c r="D70" s="59"/>
      <c r="E70" s="59"/>
      <c r="F70" s="59"/>
      <c r="G70" s="59"/>
      <c r="H70" s="59"/>
      <c r="I70" s="59"/>
      <c r="J70" s="59"/>
      <c r="K70" s="59"/>
      <c r="N70" s="386" t="s">
        <v>33</v>
      </c>
      <c r="O70" s="386"/>
    </row>
    <row r="71" spans="3:15" ht="6" customHeight="1">
      <c r="C71" s="79"/>
      <c r="D71" s="59"/>
      <c r="E71" s="59"/>
      <c r="F71" s="59"/>
      <c r="G71" s="59"/>
      <c r="H71" s="59"/>
      <c r="I71" s="59"/>
      <c r="J71" s="59"/>
      <c r="K71" s="59"/>
      <c r="N71" s="59"/>
      <c r="O71" s="59"/>
    </row>
    <row r="72" spans="3:14" ht="18" customHeight="1">
      <c r="C72" s="387" t="s">
        <v>99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</row>
    <row r="73" spans="3:15" ht="15.75" customHeight="1"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59" t="s">
        <v>0</v>
      </c>
    </row>
    <row r="74" spans="2:15" ht="15" customHeight="1">
      <c r="B74" s="393" t="s">
        <v>31</v>
      </c>
      <c r="C74" s="441"/>
      <c r="D74" s="392" t="s">
        <v>11</v>
      </c>
      <c r="E74" s="392"/>
      <c r="F74" s="392"/>
      <c r="G74" s="392"/>
      <c r="H74" s="392"/>
      <c r="I74" s="392"/>
      <c r="J74" s="393" t="s">
        <v>94</v>
      </c>
      <c r="K74" s="392"/>
      <c r="L74" s="394"/>
      <c r="M74" s="393" t="s">
        <v>3</v>
      </c>
      <c r="N74" s="392"/>
      <c r="O74" s="394"/>
    </row>
    <row r="75" spans="2:15" ht="15" customHeight="1">
      <c r="B75" s="442"/>
      <c r="C75" s="443"/>
      <c r="D75" s="389" t="s">
        <v>1</v>
      </c>
      <c r="E75" s="389"/>
      <c r="F75" s="390"/>
      <c r="G75" s="423" t="s">
        <v>2</v>
      </c>
      <c r="H75" s="389"/>
      <c r="I75" s="389"/>
      <c r="J75" s="395"/>
      <c r="K75" s="396"/>
      <c r="L75" s="397"/>
      <c r="M75" s="395"/>
      <c r="N75" s="396"/>
      <c r="O75" s="397"/>
    </row>
    <row r="76" spans="2:15" ht="58.5" customHeight="1">
      <c r="B76" s="444"/>
      <c r="C76" s="445"/>
      <c r="D76" s="162" t="s">
        <v>50</v>
      </c>
      <c r="E76" s="80" t="s">
        <v>32</v>
      </c>
      <c r="F76" s="81" t="s">
        <v>8</v>
      </c>
      <c r="G76" s="82" t="s">
        <v>50</v>
      </c>
      <c r="H76" s="80" t="s">
        <v>32</v>
      </c>
      <c r="I76" s="81" t="s">
        <v>8</v>
      </c>
      <c r="J76" s="82" t="s">
        <v>50</v>
      </c>
      <c r="K76" s="80" t="s">
        <v>32</v>
      </c>
      <c r="L76" s="82" t="s">
        <v>8</v>
      </c>
      <c r="M76" s="162" t="s">
        <v>50</v>
      </c>
      <c r="N76" s="80" t="s">
        <v>32</v>
      </c>
      <c r="O76" s="218" t="s">
        <v>8</v>
      </c>
    </row>
    <row r="77" spans="2:15" ht="15" customHeight="1">
      <c r="B77" s="277" t="s">
        <v>24</v>
      </c>
      <c r="C77" s="82" t="s">
        <v>25</v>
      </c>
      <c r="D77" s="278">
        <v>1</v>
      </c>
      <c r="E77" s="279">
        <v>2</v>
      </c>
      <c r="F77" s="277">
        <v>3</v>
      </c>
      <c r="G77" s="279">
        <v>4</v>
      </c>
      <c r="H77" s="279">
        <v>5</v>
      </c>
      <c r="I77" s="279">
        <v>6</v>
      </c>
      <c r="J77" s="278">
        <v>7</v>
      </c>
      <c r="K77" s="279">
        <v>8</v>
      </c>
      <c r="L77" s="277">
        <v>9</v>
      </c>
      <c r="M77" s="279" t="s">
        <v>59</v>
      </c>
      <c r="N77" s="277" t="s">
        <v>60</v>
      </c>
      <c r="O77" s="279" t="s">
        <v>61</v>
      </c>
    </row>
    <row r="78" spans="2:15" ht="15" customHeight="1">
      <c r="B78" s="210">
        <v>6004</v>
      </c>
      <c r="C78" s="276" t="s">
        <v>73</v>
      </c>
      <c r="D78" s="317">
        <v>783.24</v>
      </c>
      <c r="E78" s="317">
        <v>4438.35</v>
      </c>
      <c r="F78" s="317">
        <f>D78+E78</f>
        <v>5221.59</v>
      </c>
      <c r="G78" s="317">
        <v>783.24</v>
      </c>
      <c r="H78" s="317">
        <v>4438.35</v>
      </c>
      <c r="I78" s="318">
        <f>G78+H78</f>
        <v>5221.59</v>
      </c>
      <c r="J78" s="357">
        <v>5644.67</v>
      </c>
      <c r="K78" s="357">
        <v>31986.32</v>
      </c>
      <c r="L78" s="318">
        <f>J78+K78</f>
        <v>37630.99</v>
      </c>
      <c r="M78" s="295">
        <f>J78/G78</f>
        <v>7.206820387109953</v>
      </c>
      <c r="N78" s="295">
        <f aca="true" t="shared" si="27" ref="N78:O78">K78/H78</f>
        <v>7.206804330438112</v>
      </c>
      <c r="O78" s="295">
        <f t="shared" si="27"/>
        <v>7.206806738943501</v>
      </c>
    </row>
    <row r="79" spans="2:15" ht="15" customHeight="1">
      <c r="B79" s="271"/>
      <c r="C79" s="272" t="s">
        <v>26</v>
      </c>
      <c r="D79" s="319">
        <f>D78</f>
        <v>783.24</v>
      </c>
      <c r="E79" s="319">
        <f aca="true" t="shared" si="28" ref="E79:L79">E78</f>
        <v>4438.35</v>
      </c>
      <c r="F79" s="319">
        <f t="shared" si="28"/>
        <v>5221.59</v>
      </c>
      <c r="G79" s="319">
        <f t="shared" si="28"/>
        <v>783.24</v>
      </c>
      <c r="H79" s="319">
        <f t="shared" si="28"/>
        <v>4438.35</v>
      </c>
      <c r="I79" s="319">
        <f t="shared" si="28"/>
        <v>5221.59</v>
      </c>
      <c r="J79" s="319">
        <f t="shared" si="28"/>
        <v>5644.67</v>
      </c>
      <c r="K79" s="319">
        <f t="shared" si="28"/>
        <v>31986.32</v>
      </c>
      <c r="L79" s="319">
        <f t="shared" si="28"/>
        <v>37630.99</v>
      </c>
      <c r="M79" s="274"/>
      <c r="N79" s="274"/>
      <c r="O79" s="274"/>
    </row>
    <row r="80" spans="3:14" ht="15" customHeight="1">
      <c r="C80" s="37"/>
      <c r="D80" s="110"/>
      <c r="E80" s="110"/>
      <c r="F80" s="110"/>
      <c r="G80" s="110"/>
      <c r="H80" s="110"/>
      <c r="I80" s="110"/>
      <c r="J80" s="110"/>
      <c r="K80" s="110"/>
      <c r="L80" s="37"/>
      <c r="M80" s="37"/>
      <c r="N80" s="37"/>
    </row>
    <row r="81" spans="3:14" ht="15" customHeight="1">
      <c r="C81" s="60"/>
      <c r="D81" s="72"/>
      <c r="E81" s="72"/>
      <c r="F81" s="60"/>
      <c r="G81" s="60"/>
      <c r="H81" s="60"/>
      <c r="I81" s="163"/>
      <c r="J81" s="60"/>
      <c r="K81" s="60"/>
      <c r="L81" s="163" t="s">
        <v>0</v>
      </c>
      <c r="M81" s="60"/>
      <c r="N81" s="60"/>
    </row>
    <row r="82" spans="2:15" ht="15" customHeight="1">
      <c r="B82" s="393" t="s">
        <v>31</v>
      </c>
      <c r="C82" s="431"/>
      <c r="D82" s="424" t="s">
        <v>28</v>
      </c>
      <c r="E82" s="424"/>
      <c r="F82" s="424"/>
      <c r="G82" s="424"/>
      <c r="H82" s="424"/>
      <c r="I82" s="424"/>
      <c r="J82" s="424"/>
      <c r="K82" s="424"/>
      <c r="L82" s="425"/>
      <c r="M82" s="388"/>
      <c r="N82" s="388"/>
      <c r="O82" s="388"/>
    </row>
    <row r="83" spans="2:15" ht="15" customHeight="1">
      <c r="B83" s="419"/>
      <c r="C83" s="432"/>
      <c r="D83" s="389" t="s">
        <v>90</v>
      </c>
      <c r="E83" s="389"/>
      <c r="F83" s="390"/>
      <c r="G83" s="423" t="s">
        <v>95</v>
      </c>
      <c r="H83" s="389"/>
      <c r="I83" s="389"/>
      <c r="J83" s="398" t="s">
        <v>96</v>
      </c>
      <c r="K83" s="399"/>
      <c r="L83" s="400"/>
      <c r="M83" s="388"/>
      <c r="N83" s="388"/>
      <c r="O83" s="388"/>
    </row>
    <row r="84" spans="2:15" ht="60.75" customHeight="1">
      <c r="B84" s="421"/>
      <c r="C84" s="433"/>
      <c r="D84" s="162" t="s">
        <v>50</v>
      </c>
      <c r="E84" s="80" t="s">
        <v>32</v>
      </c>
      <c r="F84" s="82" t="s">
        <v>8</v>
      </c>
      <c r="G84" s="162" t="s">
        <v>50</v>
      </c>
      <c r="H84" s="80" t="s">
        <v>32</v>
      </c>
      <c r="I84" s="81" t="s">
        <v>8</v>
      </c>
      <c r="J84" s="83" t="s">
        <v>50</v>
      </c>
      <c r="K84" s="82" t="s">
        <v>32</v>
      </c>
      <c r="L84" s="80" t="s">
        <v>8</v>
      </c>
      <c r="M84" s="72"/>
      <c r="N84" s="72"/>
      <c r="O84" s="72"/>
    </row>
    <row r="85" spans="2:15" ht="15" customHeight="1">
      <c r="B85" s="277" t="s">
        <v>24</v>
      </c>
      <c r="C85" s="82" t="s">
        <v>25</v>
      </c>
      <c r="D85" s="278">
        <v>13</v>
      </c>
      <c r="E85" s="279">
        <v>14</v>
      </c>
      <c r="F85" s="277">
        <v>15</v>
      </c>
      <c r="G85" s="279">
        <v>16</v>
      </c>
      <c r="H85" s="279">
        <v>17</v>
      </c>
      <c r="I85" s="277">
        <v>18</v>
      </c>
      <c r="J85" s="279">
        <v>19</v>
      </c>
      <c r="K85" s="279">
        <v>20</v>
      </c>
      <c r="L85" s="279">
        <v>21</v>
      </c>
      <c r="M85" s="74"/>
      <c r="N85" s="74"/>
      <c r="O85" s="74"/>
    </row>
    <row r="86" spans="2:15" ht="15" customHeight="1">
      <c r="B86" s="347">
        <v>6004</v>
      </c>
      <c r="C86" s="348" t="s">
        <v>73</v>
      </c>
      <c r="D86" s="349">
        <v>68577.96</v>
      </c>
      <c r="E86" s="349">
        <v>540220.3</v>
      </c>
      <c r="F86" s="349">
        <f aca="true" t="shared" si="29" ref="F86:F87">D86+E86</f>
        <v>608798.26</v>
      </c>
      <c r="G86" s="349">
        <v>4981.01</v>
      </c>
      <c r="H86" s="349">
        <v>27933.11</v>
      </c>
      <c r="I86" s="349">
        <f aca="true" t="shared" si="30" ref="I86:I87">G86+H86</f>
        <v>32914.12</v>
      </c>
      <c r="J86" s="349">
        <v>65216.53</v>
      </c>
      <c r="K86" s="349">
        <v>512672.34</v>
      </c>
      <c r="L86" s="350">
        <f aca="true" t="shared" si="31" ref="L86:L87">J86+K86</f>
        <v>577888.87</v>
      </c>
      <c r="M86" s="112"/>
      <c r="N86" s="112"/>
      <c r="O86" s="112"/>
    </row>
    <row r="87" spans="2:15" ht="15" customHeight="1">
      <c r="B87" s="347">
        <v>6003</v>
      </c>
      <c r="C87" s="348" t="s">
        <v>73</v>
      </c>
      <c r="D87" s="349">
        <v>1500</v>
      </c>
      <c r="E87" s="349">
        <v>0</v>
      </c>
      <c r="F87" s="349">
        <f t="shared" si="29"/>
        <v>1500</v>
      </c>
      <c r="G87" s="349">
        <v>0</v>
      </c>
      <c r="H87" s="349">
        <v>0</v>
      </c>
      <c r="I87" s="351">
        <f t="shared" si="30"/>
        <v>0</v>
      </c>
      <c r="J87" s="349">
        <v>0</v>
      </c>
      <c r="K87" s="349">
        <v>0</v>
      </c>
      <c r="L87" s="350">
        <f t="shared" si="31"/>
        <v>0</v>
      </c>
      <c r="M87" s="112"/>
      <c r="N87" s="112"/>
      <c r="O87" s="112"/>
    </row>
    <row r="88" spans="2:15" ht="15" customHeight="1">
      <c r="B88" s="269"/>
      <c r="C88" s="275" t="s">
        <v>26</v>
      </c>
      <c r="D88" s="320">
        <f aca="true" t="shared" si="32" ref="D88:L88">SUM(D86:D87)</f>
        <v>70077.96</v>
      </c>
      <c r="E88" s="320">
        <f t="shared" si="32"/>
        <v>540220.3</v>
      </c>
      <c r="F88" s="320">
        <f t="shared" si="32"/>
        <v>610298.26</v>
      </c>
      <c r="G88" s="320">
        <f t="shared" si="32"/>
        <v>4981.01</v>
      </c>
      <c r="H88" s="320">
        <f t="shared" si="32"/>
        <v>27933.11</v>
      </c>
      <c r="I88" s="320">
        <f t="shared" si="32"/>
        <v>32914.12</v>
      </c>
      <c r="J88" s="320">
        <f t="shared" si="32"/>
        <v>65216.53</v>
      </c>
      <c r="K88" s="320">
        <f t="shared" si="32"/>
        <v>512672.34</v>
      </c>
      <c r="L88" s="320">
        <f t="shared" si="32"/>
        <v>577888.87</v>
      </c>
      <c r="M88" s="113"/>
      <c r="N88" s="113"/>
      <c r="O88" s="113"/>
    </row>
    <row r="89" ht="37.5" customHeight="1">
      <c r="L89" s="37"/>
    </row>
    <row r="90" spans="3:10" ht="15" customHeight="1">
      <c r="C90" s="2" t="s">
        <v>4</v>
      </c>
      <c r="E90" s="2" t="s">
        <v>5</v>
      </c>
      <c r="J90" s="2" t="s">
        <v>7</v>
      </c>
    </row>
    <row r="91" spans="3:5" ht="15" customHeight="1">
      <c r="C91" s="2" t="s">
        <v>76</v>
      </c>
      <c r="E91" s="2" t="s">
        <v>75</v>
      </c>
    </row>
    <row r="95" spans="2:15" ht="12.75">
      <c r="B95" s="415" t="s">
        <v>83</v>
      </c>
      <c r="C95" s="415"/>
      <c r="D95" s="59"/>
      <c r="E95" s="59"/>
      <c r="F95" s="59"/>
      <c r="G95" s="59"/>
      <c r="H95" s="59"/>
      <c r="I95" s="59"/>
      <c r="J95" s="59"/>
      <c r="K95" s="59"/>
      <c r="N95" s="386" t="s">
        <v>34</v>
      </c>
      <c r="O95" s="386"/>
    </row>
    <row r="96" spans="3:15" ht="6.75" customHeight="1">
      <c r="C96" s="79"/>
      <c r="D96" s="59"/>
      <c r="E96" s="59"/>
      <c r="F96" s="59"/>
      <c r="G96" s="59"/>
      <c r="H96" s="59"/>
      <c r="I96" s="59"/>
      <c r="J96" s="59"/>
      <c r="K96" s="59"/>
      <c r="N96" s="59"/>
      <c r="O96" s="59"/>
    </row>
    <row r="97" spans="3:15" ht="15">
      <c r="C97" s="416" t="s">
        <v>100</v>
      </c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7"/>
    </row>
    <row r="98" spans="3:15" ht="15.75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59" t="s">
        <v>0</v>
      </c>
    </row>
    <row r="99" spans="2:15" ht="15" customHeight="1">
      <c r="B99" s="393" t="s">
        <v>57</v>
      </c>
      <c r="C99" s="418"/>
      <c r="D99" s="423" t="s">
        <v>11</v>
      </c>
      <c r="E99" s="389"/>
      <c r="F99" s="389"/>
      <c r="G99" s="389"/>
      <c r="H99" s="389"/>
      <c r="I99" s="389"/>
      <c r="J99" s="393" t="s">
        <v>94</v>
      </c>
      <c r="K99" s="392"/>
      <c r="L99" s="394"/>
      <c r="M99" s="393" t="s">
        <v>3</v>
      </c>
      <c r="N99" s="392"/>
      <c r="O99" s="394"/>
    </row>
    <row r="100" spans="2:15" ht="15" customHeight="1">
      <c r="B100" s="419"/>
      <c r="C100" s="420"/>
      <c r="D100" s="423" t="s">
        <v>1</v>
      </c>
      <c r="E100" s="389"/>
      <c r="F100" s="390"/>
      <c r="G100" s="423" t="s">
        <v>2</v>
      </c>
      <c r="H100" s="389"/>
      <c r="I100" s="389"/>
      <c r="J100" s="395"/>
      <c r="K100" s="396"/>
      <c r="L100" s="397"/>
      <c r="M100" s="395"/>
      <c r="N100" s="396"/>
      <c r="O100" s="397"/>
    </row>
    <row r="101" spans="2:15" ht="60" customHeight="1">
      <c r="B101" s="421"/>
      <c r="C101" s="422"/>
      <c r="D101" s="82" t="s">
        <v>29</v>
      </c>
      <c r="E101" s="80" t="s">
        <v>23</v>
      </c>
      <c r="F101" s="81" t="s">
        <v>8</v>
      </c>
      <c r="G101" s="82" t="s">
        <v>29</v>
      </c>
      <c r="H101" s="80" t="s">
        <v>23</v>
      </c>
      <c r="I101" s="219" t="s">
        <v>8</v>
      </c>
      <c r="J101" s="82" t="s">
        <v>29</v>
      </c>
      <c r="K101" s="80" t="s">
        <v>23</v>
      </c>
      <c r="L101" s="83" t="s">
        <v>8</v>
      </c>
      <c r="M101" s="82" t="s">
        <v>29</v>
      </c>
      <c r="N101" s="80" t="s">
        <v>23</v>
      </c>
      <c r="O101" s="218" t="s">
        <v>8</v>
      </c>
    </row>
    <row r="102" spans="2:15" ht="15" customHeight="1">
      <c r="B102" s="279" t="s">
        <v>24</v>
      </c>
      <c r="C102" s="82" t="s">
        <v>25</v>
      </c>
      <c r="D102" s="278">
        <v>1</v>
      </c>
      <c r="E102" s="279">
        <v>2</v>
      </c>
      <c r="F102" s="277">
        <v>3</v>
      </c>
      <c r="G102" s="279">
        <v>4</v>
      </c>
      <c r="H102" s="279">
        <v>5</v>
      </c>
      <c r="I102" s="277">
        <v>6</v>
      </c>
      <c r="J102" s="279">
        <v>7</v>
      </c>
      <c r="K102" s="279">
        <v>8</v>
      </c>
      <c r="L102" s="277">
        <v>9</v>
      </c>
      <c r="M102" s="279" t="s">
        <v>59</v>
      </c>
      <c r="N102" s="277" t="s">
        <v>60</v>
      </c>
      <c r="O102" s="279" t="s">
        <v>61</v>
      </c>
    </row>
    <row r="103" spans="2:15" ht="15" customHeight="1">
      <c r="B103" s="30"/>
      <c r="C103" s="289" t="s">
        <v>16</v>
      </c>
      <c r="D103" s="121"/>
      <c r="E103" s="121"/>
      <c r="F103" s="121"/>
      <c r="G103" s="121"/>
      <c r="H103" s="121"/>
      <c r="I103" s="122"/>
      <c r="J103" s="121"/>
      <c r="K103" s="121"/>
      <c r="L103" s="122"/>
      <c r="M103" s="121"/>
      <c r="N103" s="121"/>
      <c r="O103" s="121"/>
    </row>
    <row r="104" spans="2:15" ht="15" customHeight="1">
      <c r="B104" s="27"/>
      <c r="C104" s="241" t="s">
        <v>18</v>
      </c>
      <c r="D104" s="239"/>
      <c r="E104" s="121"/>
      <c r="F104" s="121"/>
      <c r="G104" s="121"/>
      <c r="H104" s="121"/>
      <c r="I104" s="240"/>
      <c r="J104" s="239"/>
      <c r="K104" s="121"/>
      <c r="L104" s="122"/>
      <c r="M104" s="121"/>
      <c r="N104" s="121"/>
      <c r="O104" s="121"/>
    </row>
    <row r="105" spans="2:15" ht="15" customHeight="1">
      <c r="B105" s="280"/>
      <c r="C105" s="242" t="s">
        <v>19</v>
      </c>
      <c r="D105" s="123"/>
      <c r="E105" s="123"/>
      <c r="F105" s="123"/>
      <c r="G105" s="123"/>
      <c r="H105" s="123"/>
      <c r="I105" s="124"/>
      <c r="J105" s="123"/>
      <c r="K105" s="123"/>
      <c r="L105" s="124"/>
      <c r="M105" s="123"/>
      <c r="N105" s="123"/>
      <c r="O105" s="123"/>
    </row>
    <row r="106" spans="2:15" ht="15" customHeight="1">
      <c r="B106" s="281"/>
      <c r="C106" s="282" t="s">
        <v>30</v>
      </c>
      <c r="D106" s="273"/>
      <c r="E106" s="283"/>
      <c r="F106" s="283"/>
      <c r="G106" s="283"/>
      <c r="H106" s="283"/>
      <c r="I106" s="284"/>
      <c r="J106" s="273"/>
      <c r="K106" s="283"/>
      <c r="L106" s="284"/>
      <c r="M106" s="285"/>
      <c r="N106" s="285"/>
      <c r="O106" s="285"/>
    </row>
    <row r="107" spans="3:15" ht="15" customHeight="1">
      <c r="C107" s="412"/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4"/>
    </row>
    <row r="108" spans="3:15" ht="15" customHeight="1"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</row>
    <row r="109" ht="15" customHeight="1">
      <c r="C109" s="1"/>
    </row>
    <row r="110" ht="15" customHeight="1">
      <c r="C110" s="1"/>
    </row>
    <row r="111" spans="3:14" ht="15" customHeight="1">
      <c r="C111" s="60"/>
      <c r="D111" s="60"/>
      <c r="E111" s="60"/>
      <c r="F111" s="60"/>
      <c r="G111" s="60"/>
      <c r="H111" s="60"/>
      <c r="I111" s="59"/>
      <c r="J111" s="60"/>
      <c r="K111" s="60"/>
      <c r="L111" s="59" t="s">
        <v>51</v>
      </c>
      <c r="M111" s="60"/>
      <c r="N111" s="60"/>
    </row>
    <row r="112" spans="2:15" ht="15" customHeight="1">
      <c r="B112" s="393" t="s">
        <v>57</v>
      </c>
      <c r="C112" s="431"/>
      <c r="D112" s="424" t="s">
        <v>28</v>
      </c>
      <c r="E112" s="424"/>
      <c r="F112" s="424"/>
      <c r="G112" s="424"/>
      <c r="H112" s="424"/>
      <c r="I112" s="424"/>
      <c r="J112" s="424"/>
      <c r="K112" s="424"/>
      <c r="L112" s="425"/>
      <c r="M112" s="388"/>
      <c r="N112" s="388"/>
      <c r="O112" s="388"/>
    </row>
    <row r="113" spans="2:15" ht="15" customHeight="1">
      <c r="B113" s="419"/>
      <c r="C113" s="432"/>
      <c r="D113" s="389" t="s">
        <v>90</v>
      </c>
      <c r="E113" s="389"/>
      <c r="F113" s="390"/>
      <c r="G113" s="423" t="s">
        <v>95</v>
      </c>
      <c r="H113" s="389"/>
      <c r="I113" s="389"/>
      <c r="J113" s="398" t="s">
        <v>96</v>
      </c>
      <c r="K113" s="399"/>
      <c r="L113" s="400"/>
      <c r="M113" s="388"/>
      <c r="N113" s="388"/>
      <c r="O113" s="388"/>
    </row>
    <row r="114" spans="2:15" ht="57" customHeight="1">
      <c r="B114" s="421"/>
      <c r="C114" s="433"/>
      <c r="D114" s="162" t="s">
        <v>29</v>
      </c>
      <c r="E114" s="80" t="s">
        <v>23</v>
      </c>
      <c r="F114" s="83" t="s">
        <v>8</v>
      </c>
      <c r="G114" s="82" t="s">
        <v>29</v>
      </c>
      <c r="H114" s="80" t="s">
        <v>23</v>
      </c>
      <c r="I114" s="220" t="s">
        <v>8</v>
      </c>
      <c r="J114" s="82" t="s">
        <v>29</v>
      </c>
      <c r="K114" s="80" t="s">
        <v>23</v>
      </c>
      <c r="L114" s="218" t="s">
        <v>8</v>
      </c>
      <c r="M114" s="72"/>
      <c r="N114" s="72"/>
      <c r="O114" s="72"/>
    </row>
    <row r="115" spans="2:15" ht="15" customHeight="1">
      <c r="B115" s="279" t="s">
        <v>24</v>
      </c>
      <c r="C115" s="82" t="s">
        <v>25</v>
      </c>
      <c r="D115" s="278">
        <v>13</v>
      </c>
      <c r="E115" s="279">
        <v>14</v>
      </c>
      <c r="F115" s="277">
        <v>15</v>
      </c>
      <c r="G115" s="279">
        <v>16</v>
      </c>
      <c r="H115" s="277">
        <v>17</v>
      </c>
      <c r="I115" s="277">
        <v>18</v>
      </c>
      <c r="J115" s="279">
        <v>19</v>
      </c>
      <c r="K115" s="279">
        <v>20</v>
      </c>
      <c r="L115" s="278">
        <v>21</v>
      </c>
      <c r="M115" s="74"/>
      <c r="N115" s="74"/>
      <c r="O115" s="74"/>
    </row>
    <row r="116" spans="2:15" ht="15" customHeight="1">
      <c r="B116" s="30"/>
      <c r="C116" s="289" t="s">
        <v>16</v>
      </c>
      <c r="D116" s="121"/>
      <c r="E116" s="121"/>
      <c r="F116" s="121"/>
      <c r="G116" s="121"/>
      <c r="H116" s="121"/>
      <c r="I116" s="122"/>
      <c r="J116" s="121"/>
      <c r="K116" s="121"/>
      <c r="L116" s="121"/>
      <c r="M116" s="125"/>
      <c r="N116" s="125"/>
      <c r="O116" s="125"/>
    </row>
    <row r="117" spans="2:15" ht="15" customHeight="1">
      <c r="B117" s="27"/>
      <c r="C117" s="241" t="s">
        <v>18</v>
      </c>
      <c r="D117" s="239"/>
      <c r="E117" s="121"/>
      <c r="F117" s="121"/>
      <c r="G117" s="121"/>
      <c r="H117" s="121"/>
      <c r="I117" s="122"/>
      <c r="J117" s="121"/>
      <c r="K117" s="121"/>
      <c r="L117" s="121"/>
      <c r="M117" s="125"/>
      <c r="N117" s="125"/>
      <c r="O117" s="125"/>
    </row>
    <row r="118" spans="2:15" ht="15" customHeight="1">
      <c r="B118" s="280"/>
      <c r="C118" s="242" t="s">
        <v>19</v>
      </c>
      <c r="D118" s="123"/>
      <c r="E118" s="123"/>
      <c r="F118" s="123"/>
      <c r="G118" s="123"/>
      <c r="H118" s="123"/>
      <c r="I118" s="124"/>
      <c r="J118" s="123"/>
      <c r="K118" s="123"/>
      <c r="L118" s="123"/>
      <c r="M118" s="125"/>
      <c r="N118" s="125"/>
      <c r="O118" s="125"/>
    </row>
    <row r="119" spans="2:15" ht="15" customHeight="1">
      <c r="B119" s="281"/>
      <c r="C119" s="282" t="s">
        <v>30</v>
      </c>
      <c r="D119" s="286"/>
      <c r="E119" s="287"/>
      <c r="F119" s="287"/>
      <c r="G119" s="287"/>
      <c r="H119" s="287"/>
      <c r="I119" s="288"/>
      <c r="J119" s="287"/>
      <c r="K119" s="287"/>
      <c r="L119" s="287"/>
      <c r="M119" s="112"/>
      <c r="N119" s="112"/>
      <c r="O119" s="112"/>
    </row>
    <row r="121" spans="2:9" ht="12.75">
      <c r="B121" s="426" t="s">
        <v>49</v>
      </c>
      <c r="C121" s="426"/>
      <c r="D121" s="426"/>
      <c r="E121" s="426"/>
      <c r="F121" s="426"/>
      <c r="G121" s="426"/>
      <c r="H121" s="426"/>
      <c r="I121" s="426"/>
    </row>
    <row r="124" spans="3:9" ht="38.25" customHeight="1">
      <c r="C124" s="2" t="s">
        <v>4</v>
      </c>
      <c r="E124" s="2" t="s">
        <v>5</v>
      </c>
      <c r="I124" s="2" t="s">
        <v>7</v>
      </c>
    </row>
    <row r="125" spans="3:5" ht="15" customHeight="1">
      <c r="C125" s="2" t="s">
        <v>36</v>
      </c>
      <c r="E125" s="2" t="s">
        <v>36</v>
      </c>
    </row>
  </sheetData>
  <mergeCells count="55">
    <mergeCell ref="B21:O21"/>
    <mergeCell ref="B6:O6"/>
    <mergeCell ref="G9:I9"/>
    <mergeCell ref="B8:C10"/>
    <mergeCell ref="B5:O5"/>
    <mergeCell ref="D8:I8"/>
    <mergeCell ref="J8:L9"/>
    <mergeCell ref="M8:O9"/>
    <mergeCell ref="D9:F9"/>
    <mergeCell ref="B12:O12"/>
    <mergeCell ref="B121:I121"/>
    <mergeCell ref="B35:C35"/>
    <mergeCell ref="B64:C64"/>
    <mergeCell ref="B42:L42"/>
    <mergeCell ref="B112:C114"/>
    <mergeCell ref="B38:C40"/>
    <mergeCell ref="G83:I83"/>
    <mergeCell ref="D39:F39"/>
    <mergeCell ref="G39:I39"/>
    <mergeCell ref="D82:L82"/>
    <mergeCell ref="B49:L49"/>
    <mergeCell ref="B74:C76"/>
    <mergeCell ref="J99:L100"/>
    <mergeCell ref="G75:I75"/>
    <mergeCell ref="D100:F100"/>
    <mergeCell ref="B82:C84"/>
    <mergeCell ref="M112:O113"/>
    <mergeCell ref="D113:F113"/>
    <mergeCell ref="G113:I113"/>
    <mergeCell ref="D112:L112"/>
    <mergeCell ref="J113:L113"/>
    <mergeCell ref="C107:O107"/>
    <mergeCell ref="B95:C95"/>
    <mergeCell ref="N95:O95"/>
    <mergeCell ref="C97:O97"/>
    <mergeCell ref="B99:C101"/>
    <mergeCell ref="D99:I99"/>
    <mergeCell ref="G100:I100"/>
    <mergeCell ref="M99:O100"/>
    <mergeCell ref="N70:O70"/>
    <mergeCell ref="C72:N72"/>
    <mergeCell ref="M82:O83"/>
    <mergeCell ref="D83:F83"/>
    <mergeCell ref="N2:O2"/>
    <mergeCell ref="D74:I74"/>
    <mergeCell ref="J74:L75"/>
    <mergeCell ref="M74:O75"/>
    <mergeCell ref="D75:F75"/>
    <mergeCell ref="J83:L83"/>
    <mergeCell ref="B3:O3"/>
    <mergeCell ref="B15:O15"/>
    <mergeCell ref="B45:L45"/>
    <mergeCell ref="D38:L38"/>
    <mergeCell ref="J39:L39"/>
    <mergeCell ref="N4:O4"/>
  </mergeCells>
  <printOptions/>
  <pageMargins left="0.787401575" right="0.787401575" top="0.72" bottom="0.53" header="0.4921259845" footer="0.4921259845"/>
  <pageSetup fitToHeight="0" fitToWidth="1" horizontalDpi="600" verticalDpi="600" orientation="landscape" paperSize="9" scale="49" r:id="rId1"/>
  <rowBreaks count="2" manualBreakCount="2">
    <brk id="67" max="16383" man="1"/>
    <brk id="92" max="16383" man="1"/>
  </rowBreaks>
  <ignoredErrors>
    <ignoredError sqref="L30 I58 F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showGridLines="0" zoomScale="70" zoomScaleNormal="70" workbookViewId="0" topLeftCell="A15">
      <selection activeCell="F25" sqref="F25:F30"/>
    </sheetView>
  </sheetViews>
  <sheetFormatPr defaultColWidth="9.125" defaultRowHeight="12.75"/>
  <cols>
    <col min="1" max="1" width="14.125" style="2" customWidth="1"/>
    <col min="2" max="2" width="18.875" style="2" bestFit="1" customWidth="1"/>
    <col min="3" max="3" width="55.125" style="2" customWidth="1"/>
    <col min="4" max="7" width="19.375" style="2" customWidth="1"/>
    <col min="8" max="8" width="29.75390625" style="2" customWidth="1"/>
    <col min="9" max="9" width="15.125" style="2" customWidth="1"/>
    <col min="10" max="10" width="1.875" style="2" customWidth="1"/>
    <col min="11" max="12" width="9.125" style="2" customWidth="1"/>
    <col min="13" max="13" width="10.125" style="2" customWidth="1"/>
    <col min="14" max="16384" width="9.125" style="2" customWidth="1"/>
  </cols>
  <sheetData>
    <row r="1" spans="4:6" ht="15" hidden="1">
      <c r="D1" s="3"/>
      <c r="E1" s="3"/>
      <c r="F1" s="3"/>
    </row>
    <row r="2" spans="3:13" ht="26.25" customHeight="1">
      <c r="C2" s="136"/>
      <c r="D2" s="3"/>
      <c r="E2" s="3"/>
      <c r="F2" s="3"/>
      <c r="L2" s="136"/>
      <c r="M2" s="1"/>
    </row>
    <row r="3" spans="2:10" ht="21" customHeight="1">
      <c r="B3" s="4" t="s">
        <v>82</v>
      </c>
      <c r="C3" s="452"/>
      <c r="D3" s="452"/>
      <c r="E3" s="452"/>
      <c r="F3" s="452"/>
      <c r="G3" s="452"/>
      <c r="H3" s="452"/>
      <c r="I3" s="3" t="s">
        <v>9</v>
      </c>
      <c r="J3" s="3"/>
    </row>
    <row r="4" spans="2:6" ht="14.25" customHeight="1">
      <c r="B4" s="4" t="s">
        <v>93</v>
      </c>
      <c r="C4" s="4"/>
      <c r="D4" s="3"/>
      <c r="E4" s="3"/>
      <c r="F4" s="3"/>
    </row>
    <row r="5" spans="2:6" ht="14.25" customHeight="1">
      <c r="B5" s="4"/>
      <c r="C5" s="4"/>
      <c r="D5" s="3"/>
      <c r="E5" s="3"/>
      <c r="F5" s="3"/>
    </row>
    <row r="6" spans="2:6" ht="14.25" customHeight="1">
      <c r="B6" s="4"/>
      <c r="C6" s="4"/>
      <c r="D6" s="3"/>
      <c r="E6" s="3"/>
      <c r="F6" s="3"/>
    </row>
    <row r="7" spans="2:8" ht="21" customHeight="1">
      <c r="B7" s="4"/>
      <c r="C7" s="453" t="s">
        <v>56</v>
      </c>
      <c r="D7" s="453"/>
      <c r="E7" s="453"/>
      <c r="F7" s="453"/>
      <c r="G7" s="453"/>
      <c r="H7" s="453"/>
    </row>
    <row r="8" spans="2:8" ht="14.25" customHeight="1" thickBot="1">
      <c r="B8" s="4"/>
      <c r="C8" s="217"/>
      <c r="D8" s="217"/>
      <c r="E8" s="217"/>
      <c r="F8" s="217"/>
      <c r="G8" s="217"/>
      <c r="H8" s="217"/>
    </row>
    <row r="9" spans="2:10" ht="24.75" customHeight="1">
      <c r="B9" s="467" t="s">
        <v>101</v>
      </c>
      <c r="C9" s="468"/>
      <c r="D9" s="468"/>
      <c r="E9" s="468"/>
      <c r="F9" s="468"/>
      <c r="G9" s="468"/>
      <c r="H9" s="468"/>
      <c r="I9" s="469"/>
      <c r="J9" s="75"/>
    </row>
    <row r="10" spans="2:10" ht="15.75" customHeight="1" thickBot="1">
      <c r="B10" s="216"/>
      <c r="C10" s="215"/>
      <c r="D10" s="215"/>
      <c r="E10" s="215"/>
      <c r="F10" s="215"/>
      <c r="G10" s="215"/>
      <c r="H10" s="215"/>
      <c r="I10" s="214" t="s">
        <v>6</v>
      </c>
      <c r="J10" s="132"/>
    </row>
    <row r="11" spans="2:10" ht="18" customHeight="1">
      <c r="B11" s="470" t="s">
        <v>57</v>
      </c>
      <c r="C11" s="471"/>
      <c r="D11" s="457" t="s">
        <v>11</v>
      </c>
      <c r="E11" s="447"/>
      <c r="F11" s="458" t="s">
        <v>94</v>
      </c>
      <c r="G11" s="460" t="s">
        <v>20</v>
      </c>
      <c r="H11" s="397"/>
      <c r="I11" s="461" t="s">
        <v>3</v>
      </c>
      <c r="J11" s="160"/>
    </row>
    <row r="12" spans="2:10" ht="69.75" customHeight="1">
      <c r="B12" s="472"/>
      <c r="C12" s="473"/>
      <c r="D12" s="55" t="s">
        <v>1</v>
      </c>
      <c r="E12" s="6" t="s">
        <v>2</v>
      </c>
      <c r="F12" s="459"/>
      <c r="G12" s="55" t="s">
        <v>21</v>
      </c>
      <c r="H12" s="161" t="s">
        <v>22</v>
      </c>
      <c r="I12" s="462"/>
      <c r="J12" s="72"/>
    </row>
    <row r="13" spans="2:11" ht="17.25" customHeight="1" thickBot="1">
      <c r="B13" s="7" t="s">
        <v>53</v>
      </c>
      <c r="C13" s="243" t="s">
        <v>25</v>
      </c>
      <c r="D13" s="9">
        <v>1</v>
      </c>
      <c r="E13" s="63">
        <v>2</v>
      </c>
      <c r="F13" s="63">
        <v>3</v>
      </c>
      <c r="G13" s="63">
        <v>4</v>
      </c>
      <c r="H13" s="62">
        <v>5</v>
      </c>
      <c r="I13" s="64" t="s">
        <v>62</v>
      </c>
      <c r="J13" s="133"/>
      <c r="K13" s="10"/>
    </row>
    <row r="14" spans="2:10" s="11" customFormat="1" ht="20.1" customHeight="1" thickBot="1">
      <c r="B14" s="454" t="s">
        <v>12</v>
      </c>
      <c r="C14" s="455"/>
      <c r="D14" s="455"/>
      <c r="E14" s="455"/>
      <c r="F14" s="455"/>
      <c r="G14" s="455"/>
      <c r="H14" s="455"/>
      <c r="I14" s="456"/>
      <c r="J14" s="75"/>
    </row>
    <row r="15" spans="2:10" ht="20.1" customHeight="1">
      <c r="B15" s="192"/>
      <c r="C15" s="244"/>
      <c r="D15" s="245"/>
      <c r="E15" s="12"/>
      <c r="F15" s="12"/>
      <c r="G15" s="191"/>
      <c r="H15" s="213"/>
      <c r="I15" s="28"/>
      <c r="J15" s="37"/>
    </row>
    <row r="16" spans="2:10" ht="20.1" customHeight="1">
      <c r="B16" s="212"/>
      <c r="C16" s="247"/>
      <c r="D16" s="246"/>
      <c r="E16" s="12"/>
      <c r="F16" s="12"/>
      <c r="G16" s="14"/>
      <c r="H16" s="15"/>
      <c r="I16" s="16"/>
      <c r="J16" s="37"/>
    </row>
    <row r="17" spans="2:10" ht="20.1" customHeight="1">
      <c r="B17" s="170"/>
      <c r="C17" s="248"/>
      <c r="D17" s="14"/>
      <c r="E17" s="17"/>
      <c r="F17" s="17"/>
      <c r="G17" s="14"/>
      <c r="H17" s="15"/>
      <c r="I17" s="16"/>
      <c r="J17" s="37"/>
    </row>
    <row r="18" spans="2:10" ht="20.1" customHeight="1" thickBot="1">
      <c r="B18" s="168"/>
      <c r="C18" s="249"/>
      <c r="D18" s="19"/>
      <c r="E18" s="23"/>
      <c r="F18" s="23"/>
      <c r="G18" s="57"/>
      <c r="H18" s="211"/>
      <c r="I18" s="204"/>
      <c r="J18" s="37"/>
    </row>
    <row r="19" spans="2:10" s="21" customFormat="1" ht="20.1" customHeight="1" thickBot="1">
      <c r="B19" s="454" t="s">
        <v>13</v>
      </c>
      <c r="C19" s="455"/>
      <c r="D19" s="455"/>
      <c r="E19" s="455"/>
      <c r="F19" s="455"/>
      <c r="G19" s="455"/>
      <c r="H19" s="455"/>
      <c r="I19" s="456"/>
      <c r="J19" s="75"/>
    </row>
    <row r="20" spans="2:10" ht="20.1" customHeight="1">
      <c r="B20" s="137"/>
      <c r="C20" s="208"/>
      <c r="D20" s="250"/>
      <c r="E20" s="210"/>
      <c r="F20" s="210"/>
      <c r="G20" s="209"/>
      <c r="H20" s="208"/>
      <c r="I20" s="28">
        <v>0</v>
      </c>
      <c r="J20" s="37"/>
    </row>
    <row r="21" spans="2:10" ht="20.1" customHeight="1">
      <c r="B21" s="138"/>
      <c r="C21" s="141"/>
      <c r="D21" s="140"/>
      <c r="E21" s="139"/>
      <c r="F21" s="139"/>
      <c r="G21" s="140"/>
      <c r="H21" s="141"/>
      <c r="I21" s="16">
        <v>0</v>
      </c>
      <c r="J21" s="37"/>
    </row>
    <row r="22" spans="2:10" ht="20.1" customHeight="1">
      <c r="B22" s="138"/>
      <c r="C22" s="141"/>
      <c r="D22" s="140"/>
      <c r="E22" s="139"/>
      <c r="F22" s="139"/>
      <c r="G22" s="140"/>
      <c r="H22" s="141"/>
      <c r="I22" s="16">
        <v>0</v>
      </c>
      <c r="J22" s="37"/>
    </row>
    <row r="23" spans="2:10" ht="20.1" customHeight="1" thickBot="1">
      <c r="B23" s="142"/>
      <c r="C23" s="251"/>
      <c r="D23" s="252"/>
      <c r="E23" s="207"/>
      <c r="F23" s="207"/>
      <c r="G23" s="206"/>
      <c r="H23" s="205"/>
      <c r="I23" s="204"/>
      <c r="J23" s="37"/>
    </row>
    <row r="24" spans="2:10" s="21" customFormat="1" ht="20.1" customHeight="1" thickBot="1">
      <c r="B24" s="454" t="s">
        <v>37</v>
      </c>
      <c r="C24" s="455"/>
      <c r="D24" s="455"/>
      <c r="E24" s="455"/>
      <c r="F24" s="455"/>
      <c r="G24" s="455"/>
      <c r="H24" s="455"/>
      <c r="I24" s="456"/>
      <c r="J24" s="75"/>
    </row>
    <row r="25" spans="2:10" ht="20.1" customHeight="1">
      <c r="B25" s="192" t="s">
        <v>77</v>
      </c>
      <c r="C25" s="253" t="s">
        <v>67</v>
      </c>
      <c r="D25" s="324">
        <v>200000</v>
      </c>
      <c r="E25" s="324">
        <v>200000</v>
      </c>
      <c r="F25" s="324">
        <v>246439.74</v>
      </c>
      <c r="G25" s="191"/>
      <c r="H25" s="203"/>
      <c r="I25" s="309">
        <f>F25/E25</f>
        <v>1.2321986999999999</v>
      </c>
      <c r="J25" s="37"/>
    </row>
    <row r="26" spans="2:10" ht="20.1" customHeight="1">
      <c r="B26" s="170" t="s">
        <v>78</v>
      </c>
      <c r="C26" s="248" t="s">
        <v>65</v>
      </c>
      <c r="D26" s="324">
        <v>694589.69</v>
      </c>
      <c r="E26" s="323">
        <v>243901.15</v>
      </c>
      <c r="F26" s="324">
        <v>422592.94</v>
      </c>
      <c r="G26" s="14"/>
      <c r="H26" s="22"/>
      <c r="I26" s="309">
        <f>F26/E26</f>
        <v>1.7326402110035153</v>
      </c>
      <c r="J26" s="37"/>
    </row>
    <row r="27" spans="2:10" ht="20.1" customHeight="1">
      <c r="B27" s="170" t="s">
        <v>79</v>
      </c>
      <c r="C27" s="294" t="s">
        <v>66</v>
      </c>
      <c r="D27" s="323">
        <v>700000</v>
      </c>
      <c r="E27" s="324">
        <v>696187.95</v>
      </c>
      <c r="F27" s="324">
        <v>149347.58</v>
      </c>
      <c r="G27" s="14"/>
      <c r="H27" s="22"/>
      <c r="I27" s="309">
        <f>F27/E27</f>
        <v>0.21452192615514243</v>
      </c>
      <c r="J27" s="37"/>
    </row>
    <row r="28" spans="2:10" ht="20.1" customHeight="1">
      <c r="B28" s="170" t="s">
        <v>102</v>
      </c>
      <c r="C28" s="372" t="s">
        <v>97</v>
      </c>
      <c r="D28" s="323">
        <v>0</v>
      </c>
      <c r="E28" s="324">
        <v>450522.75</v>
      </c>
      <c r="F28" s="324">
        <v>0</v>
      </c>
      <c r="G28" s="14"/>
      <c r="H28" s="22"/>
      <c r="I28" s="309">
        <v>0</v>
      </c>
      <c r="J28" s="37"/>
    </row>
    <row r="29" spans="2:10" ht="20.1" customHeight="1">
      <c r="B29" s="170" t="s">
        <v>89</v>
      </c>
      <c r="C29" s="335" t="s">
        <v>81</v>
      </c>
      <c r="D29" s="323">
        <v>0</v>
      </c>
      <c r="E29" s="324">
        <v>3812.05</v>
      </c>
      <c r="F29" s="324">
        <v>0</v>
      </c>
      <c r="G29" s="14"/>
      <c r="H29" s="22"/>
      <c r="I29" s="309">
        <v>0</v>
      </c>
      <c r="J29" s="37"/>
    </row>
    <row r="30" spans="2:10" ht="20.1" customHeight="1">
      <c r="B30" s="170" t="s">
        <v>80</v>
      </c>
      <c r="C30" s="248" t="s">
        <v>81</v>
      </c>
      <c r="D30" s="323">
        <v>0</v>
      </c>
      <c r="E30" s="324">
        <v>0</v>
      </c>
      <c r="F30" s="324">
        <v>20512.27</v>
      </c>
      <c r="G30" s="14"/>
      <c r="H30" s="22"/>
      <c r="I30" s="309">
        <v>0</v>
      </c>
      <c r="J30" s="37"/>
    </row>
    <row r="31" spans="2:10" ht="20.1" customHeight="1">
      <c r="B31" s="169" t="s">
        <v>86</v>
      </c>
      <c r="C31" s="249" t="s">
        <v>87</v>
      </c>
      <c r="D31" s="326">
        <v>0</v>
      </c>
      <c r="E31" s="327">
        <v>0</v>
      </c>
      <c r="F31" s="327">
        <v>0</v>
      </c>
      <c r="G31" s="57"/>
      <c r="H31" s="328"/>
      <c r="I31" s="309">
        <v>0</v>
      </c>
      <c r="J31" s="37"/>
    </row>
    <row r="32" spans="2:10" ht="20.1" customHeight="1">
      <c r="B32" s="169" t="s">
        <v>103</v>
      </c>
      <c r="C32" s="249" t="s">
        <v>104</v>
      </c>
      <c r="D32" s="326">
        <v>0</v>
      </c>
      <c r="E32" s="327">
        <v>0</v>
      </c>
      <c r="F32" s="327">
        <v>374499.1</v>
      </c>
      <c r="G32" s="57"/>
      <c r="H32" s="328"/>
      <c r="I32" s="309">
        <v>0</v>
      </c>
      <c r="J32" s="37"/>
    </row>
    <row r="33" spans="2:10" ht="20.1" customHeight="1">
      <c r="B33" s="169" t="s">
        <v>91</v>
      </c>
      <c r="C33" s="249" t="s">
        <v>92</v>
      </c>
      <c r="D33" s="326">
        <v>0</v>
      </c>
      <c r="E33" s="327">
        <v>0</v>
      </c>
      <c r="F33" s="327">
        <v>1035.93</v>
      </c>
      <c r="G33" s="57"/>
      <c r="H33" s="328"/>
      <c r="I33" s="309">
        <v>0</v>
      </c>
      <c r="J33" s="37"/>
    </row>
    <row r="34" spans="2:10" ht="20.1" customHeight="1" thickBot="1">
      <c r="B34" s="168">
        <v>12109</v>
      </c>
      <c r="C34" s="249" t="s">
        <v>71</v>
      </c>
      <c r="D34" s="334">
        <v>971.96</v>
      </c>
      <c r="E34" s="324">
        <v>971.96</v>
      </c>
      <c r="F34" s="327">
        <v>20578.82</v>
      </c>
      <c r="G34" s="19"/>
      <c r="H34" s="24"/>
      <c r="I34" s="309">
        <f aca="true" t="shared" si="0" ref="I34:I35">F34/E34</f>
        <v>21.172496810568337</v>
      </c>
      <c r="J34" s="37"/>
    </row>
    <row r="35" spans="2:10" ht="3.75" customHeight="1" thickBot="1">
      <c r="B35" s="25"/>
      <c r="C35" s="26"/>
      <c r="D35" s="26"/>
      <c r="E35" s="26"/>
      <c r="F35" s="26"/>
      <c r="G35" s="26"/>
      <c r="H35" s="26"/>
      <c r="I35" s="309" t="e">
        <f t="shared" si="0"/>
        <v>#DIV/0!</v>
      </c>
      <c r="J35" s="37"/>
    </row>
    <row r="36" spans="2:10" ht="19.5" customHeight="1" thickBot="1">
      <c r="B36" s="474" t="s">
        <v>52</v>
      </c>
      <c r="C36" s="475"/>
      <c r="D36" s="325">
        <f>SUM(D25:D34)</f>
        <v>1595561.65</v>
      </c>
      <c r="E36" s="325">
        <f>SUM(E25:E34)</f>
        <v>1595395.86</v>
      </c>
      <c r="F36" s="325">
        <f>SUM(D36:E36)</f>
        <v>3190957.51</v>
      </c>
      <c r="G36" s="167"/>
      <c r="H36" s="202"/>
      <c r="I36" s="309"/>
      <c r="J36" s="37"/>
    </row>
    <row r="37" spans="2:10" ht="20.1" customHeight="1">
      <c r="B37" s="476" t="s">
        <v>10</v>
      </c>
      <c r="C37" s="477"/>
      <c r="D37" s="151"/>
      <c r="E37" s="29"/>
      <c r="F37" s="201"/>
      <c r="G37" s="30"/>
      <c r="H37" s="30"/>
      <c r="I37" s="28"/>
      <c r="J37" s="37"/>
    </row>
    <row r="38" spans="2:10" ht="20.1" customHeight="1">
      <c r="B38" s="463" t="s">
        <v>38</v>
      </c>
      <c r="C38" s="478"/>
      <c r="D38" s="336">
        <v>0</v>
      </c>
      <c r="E38" s="337">
        <v>0</v>
      </c>
      <c r="F38" s="338">
        <v>0</v>
      </c>
      <c r="G38" s="27"/>
      <c r="H38" s="30"/>
      <c r="I38" s="16"/>
      <c r="J38" s="37"/>
    </row>
    <row r="39" spans="2:10" ht="20.1" customHeight="1">
      <c r="B39" s="463" t="s">
        <v>39</v>
      </c>
      <c r="C39" s="464"/>
      <c r="D39" s="339">
        <f>SUM(D20:D22)</f>
        <v>0</v>
      </c>
      <c r="E39" s="339">
        <f>SUM(E20:E22)</f>
        <v>0</v>
      </c>
      <c r="F39" s="339">
        <v>0</v>
      </c>
      <c r="G39" s="27"/>
      <c r="H39" s="27"/>
      <c r="I39" s="16"/>
      <c r="J39" s="37"/>
    </row>
    <row r="40" spans="2:10" ht="20.1" customHeight="1">
      <c r="B40" s="463" t="s">
        <v>40</v>
      </c>
      <c r="C40" s="464"/>
      <c r="D40" s="339">
        <f>SUM(D25:D33)</f>
        <v>1594589.69</v>
      </c>
      <c r="E40" s="339">
        <f>SUM(E25:E33)</f>
        <v>1594423.9000000001</v>
      </c>
      <c r="F40" s="339">
        <f>SUM(F25:F30)</f>
        <v>838892.5299999999</v>
      </c>
      <c r="G40" s="27"/>
      <c r="H40" s="27"/>
      <c r="I40" s="16"/>
      <c r="J40" s="37"/>
    </row>
    <row r="41" spans="2:10" ht="20.1" customHeight="1">
      <c r="B41" s="463" t="s">
        <v>14</v>
      </c>
      <c r="C41" s="464"/>
      <c r="D41" s="329">
        <f>D34</f>
        <v>971.96</v>
      </c>
      <c r="E41" s="329">
        <f>E34</f>
        <v>971.96</v>
      </c>
      <c r="F41" s="356">
        <f>F34</f>
        <v>20578.82</v>
      </c>
      <c r="G41" s="27"/>
      <c r="H41" s="27"/>
      <c r="I41" s="16"/>
      <c r="J41" s="37"/>
    </row>
    <row r="42" spans="2:10" ht="20.1" customHeight="1" thickBot="1">
      <c r="B42" s="465" t="s">
        <v>15</v>
      </c>
      <c r="C42" s="466"/>
      <c r="D42" s="254"/>
      <c r="E42" s="32"/>
      <c r="F42" s="33"/>
      <c r="G42" s="34"/>
      <c r="H42" s="34"/>
      <c r="I42" s="20"/>
      <c r="J42" s="37"/>
    </row>
    <row r="43" spans="3:8" ht="15.75" thickBot="1">
      <c r="C43" s="35"/>
      <c r="D43" s="36"/>
      <c r="E43" s="36"/>
      <c r="F43" s="36"/>
      <c r="G43" s="37"/>
      <c r="H43" s="37"/>
    </row>
    <row r="44" spans="2:10" ht="25.5" customHeight="1">
      <c r="B44" s="467" t="s">
        <v>64</v>
      </c>
      <c r="C44" s="468"/>
      <c r="D44" s="468"/>
      <c r="E44" s="468"/>
      <c r="F44" s="468"/>
      <c r="G44" s="468"/>
      <c r="H44" s="468"/>
      <c r="I44" s="469"/>
      <c r="J44" s="134"/>
    </row>
    <row r="45" spans="2:10" ht="15.75" thickBot="1">
      <c r="B45" s="173"/>
      <c r="C45" s="172"/>
      <c r="D45" s="5"/>
      <c r="E45" s="5"/>
      <c r="F45" s="5"/>
      <c r="G45" s="5"/>
      <c r="H45" s="5"/>
      <c r="I45" s="143" t="s">
        <v>6</v>
      </c>
      <c r="J45" s="135"/>
    </row>
    <row r="46" spans="2:19" ht="20.1" customHeight="1">
      <c r="B46" s="470" t="s">
        <v>57</v>
      </c>
      <c r="C46" s="479"/>
      <c r="D46" s="482" t="s">
        <v>11</v>
      </c>
      <c r="E46" s="409"/>
      <c r="F46" s="483" t="s">
        <v>94</v>
      </c>
      <c r="G46" s="457" t="s">
        <v>20</v>
      </c>
      <c r="H46" s="447"/>
      <c r="I46" s="484" t="s">
        <v>3</v>
      </c>
      <c r="J46" s="160"/>
      <c r="K46" s="473"/>
      <c r="L46" s="473"/>
      <c r="M46" s="473"/>
      <c r="N46" s="473"/>
      <c r="O46" s="473"/>
      <c r="P46" s="473"/>
      <c r="Q46" s="473"/>
      <c r="R46" s="473"/>
      <c r="S46" s="473"/>
    </row>
    <row r="47" spans="2:19" ht="66.75" customHeight="1">
      <c r="B47" s="480"/>
      <c r="C47" s="481"/>
      <c r="D47" s="38" t="s">
        <v>1</v>
      </c>
      <c r="E47" s="39" t="s">
        <v>2</v>
      </c>
      <c r="F47" s="459"/>
      <c r="G47" s="55" t="s">
        <v>21</v>
      </c>
      <c r="H47" s="161" t="s">
        <v>22</v>
      </c>
      <c r="I47" s="462"/>
      <c r="J47" s="72"/>
      <c r="K47" s="473"/>
      <c r="L47" s="473"/>
      <c r="M47" s="473"/>
      <c r="N47" s="473"/>
      <c r="O47" s="473"/>
      <c r="P47" s="473"/>
      <c r="Q47" s="473"/>
      <c r="R47" s="473"/>
      <c r="S47" s="473"/>
    </row>
    <row r="48" spans="2:19" ht="17.25" customHeight="1" thickBot="1">
      <c r="B48" s="7" t="s">
        <v>53</v>
      </c>
      <c r="C48" s="243" t="s">
        <v>25</v>
      </c>
      <c r="D48" s="9">
        <v>1</v>
      </c>
      <c r="E48" s="62">
        <v>2</v>
      </c>
      <c r="F48" s="63">
        <v>3</v>
      </c>
      <c r="G48" s="63">
        <v>4</v>
      </c>
      <c r="H48" s="62">
        <v>5</v>
      </c>
      <c r="I48" s="64" t="s">
        <v>62</v>
      </c>
      <c r="J48" s="133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20.1" customHeight="1" thickBot="1">
      <c r="B49" s="454" t="s">
        <v>12</v>
      </c>
      <c r="C49" s="455"/>
      <c r="D49" s="455"/>
      <c r="E49" s="455"/>
      <c r="F49" s="455"/>
      <c r="G49" s="455"/>
      <c r="H49" s="455"/>
      <c r="I49" s="456"/>
      <c r="J49" s="75"/>
      <c r="K49" s="41"/>
      <c r="L49" s="41"/>
      <c r="M49" s="41"/>
      <c r="N49" s="41"/>
      <c r="O49" s="41"/>
      <c r="P49" s="41"/>
      <c r="Q49" s="41"/>
      <c r="R49" s="41"/>
      <c r="S49" s="41"/>
    </row>
    <row r="50" spans="2:19" ht="20.1" customHeight="1">
      <c r="B50" s="192"/>
      <c r="C50" s="244"/>
      <c r="D50" s="245"/>
      <c r="E50" s="191"/>
      <c r="F50" s="12"/>
      <c r="G50" s="191"/>
      <c r="H50" s="191"/>
      <c r="I50" s="190"/>
      <c r="J50" s="42"/>
      <c r="K50" s="42"/>
      <c r="L50" s="42"/>
      <c r="M50" s="42"/>
      <c r="N50" s="42"/>
      <c r="O50" s="42"/>
      <c r="P50" s="42"/>
      <c r="Q50" s="43"/>
      <c r="R50" s="43"/>
      <c r="S50" s="43"/>
    </row>
    <row r="51" spans="2:19" ht="20.1" customHeight="1">
      <c r="B51" s="200"/>
      <c r="C51" s="255"/>
      <c r="D51" s="52"/>
      <c r="E51" s="44"/>
      <c r="F51" s="45"/>
      <c r="G51" s="44"/>
      <c r="H51" s="44"/>
      <c r="I51" s="46"/>
      <c r="J51" s="42"/>
      <c r="K51" s="42"/>
      <c r="L51" s="42"/>
      <c r="M51" s="42"/>
      <c r="N51" s="42"/>
      <c r="O51" s="42"/>
      <c r="P51" s="42"/>
      <c r="Q51" s="43"/>
      <c r="R51" s="43"/>
      <c r="S51" s="43"/>
    </row>
    <row r="52" spans="2:19" ht="20.1" customHeight="1" thickBot="1">
      <c r="B52" s="189" t="s">
        <v>17</v>
      </c>
      <c r="C52" s="256"/>
      <c r="D52" s="257"/>
      <c r="E52" s="197"/>
      <c r="F52" s="199"/>
      <c r="G52" s="198"/>
      <c r="H52" s="197"/>
      <c r="I52" s="196"/>
      <c r="J52" s="47"/>
      <c r="K52" s="47"/>
      <c r="L52" s="47"/>
      <c r="M52" s="47"/>
      <c r="N52" s="47"/>
      <c r="O52" s="47"/>
      <c r="P52" s="47"/>
      <c r="Q52" s="48"/>
      <c r="R52" s="48"/>
      <c r="S52" s="48"/>
    </row>
    <row r="53" spans="1:19" ht="20.1" customHeight="1" thickBot="1">
      <c r="A53" s="159"/>
      <c r="B53" s="454" t="s">
        <v>13</v>
      </c>
      <c r="C53" s="455"/>
      <c r="D53" s="455"/>
      <c r="E53" s="455"/>
      <c r="F53" s="455"/>
      <c r="G53" s="455"/>
      <c r="H53" s="455"/>
      <c r="I53" s="456"/>
      <c r="J53" s="75"/>
      <c r="K53" s="41"/>
      <c r="L53" s="41"/>
      <c r="M53" s="41"/>
      <c r="N53" s="41"/>
      <c r="O53" s="41"/>
      <c r="P53" s="41"/>
      <c r="Q53" s="41"/>
      <c r="R53" s="41"/>
      <c r="S53" s="41"/>
    </row>
    <row r="54" spans="2:19" ht="20.1" customHeight="1">
      <c r="B54" s="192"/>
      <c r="C54" s="258"/>
      <c r="D54" s="259"/>
      <c r="E54" s="194"/>
      <c r="F54" s="195"/>
      <c r="G54" s="194"/>
      <c r="H54" s="194"/>
      <c r="I54" s="193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2:19" ht="20.1" customHeight="1">
      <c r="B55" s="170"/>
      <c r="C55" s="260"/>
      <c r="D55" s="31"/>
      <c r="E55" s="31"/>
      <c r="F55" s="144"/>
      <c r="G55" s="31"/>
      <c r="H55" s="31"/>
      <c r="I55" s="145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2:19" ht="20.1" customHeight="1">
      <c r="B56" s="169"/>
      <c r="C56" s="261"/>
      <c r="D56" s="146"/>
      <c r="E56" s="146"/>
      <c r="F56" s="147"/>
      <c r="G56" s="146"/>
      <c r="H56" s="146"/>
      <c r="I56" s="148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2:19" ht="20.1" customHeight="1" thickBot="1">
      <c r="B57" s="189" t="s">
        <v>17</v>
      </c>
      <c r="C57" s="256"/>
      <c r="D57" s="262"/>
      <c r="E57" s="44"/>
      <c r="F57" s="45"/>
      <c r="G57" s="44"/>
      <c r="H57" s="44"/>
      <c r="I57" s="46"/>
      <c r="J57" s="42"/>
      <c r="K57" s="42"/>
      <c r="L57" s="42"/>
      <c r="M57" s="42"/>
      <c r="N57" s="42"/>
      <c r="O57" s="42"/>
      <c r="P57" s="42"/>
      <c r="Q57" s="43"/>
      <c r="R57" s="43"/>
      <c r="S57" s="43"/>
    </row>
    <row r="58" spans="2:19" ht="20.1" customHeight="1" thickBot="1">
      <c r="B58" s="454" t="s">
        <v>37</v>
      </c>
      <c r="C58" s="455"/>
      <c r="D58" s="455"/>
      <c r="E58" s="455"/>
      <c r="F58" s="455"/>
      <c r="G58" s="455"/>
      <c r="H58" s="455"/>
      <c r="I58" s="456"/>
      <c r="J58" s="75"/>
      <c r="K58" s="41"/>
      <c r="L58" s="41"/>
      <c r="M58" s="41"/>
      <c r="N58" s="41"/>
      <c r="O58" s="41"/>
      <c r="P58" s="41"/>
      <c r="Q58" s="41"/>
      <c r="R58" s="41"/>
      <c r="S58" s="41"/>
    </row>
    <row r="59" spans="2:19" ht="20.1" customHeight="1">
      <c r="B59" s="192"/>
      <c r="C59" s="244"/>
      <c r="D59" s="245"/>
      <c r="E59" s="191"/>
      <c r="F59" s="12"/>
      <c r="G59" s="191"/>
      <c r="H59" s="191"/>
      <c r="I59" s="190"/>
      <c r="J59" s="42"/>
      <c r="K59" s="42"/>
      <c r="L59" s="42"/>
      <c r="M59" s="42"/>
      <c r="N59" s="42"/>
      <c r="O59" s="42"/>
      <c r="P59" s="42"/>
      <c r="Q59" s="43"/>
      <c r="R59" s="43"/>
      <c r="S59" s="43"/>
    </row>
    <row r="60" spans="2:19" ht="20.1" customHeight="1">
      <c r="B60" s="170"/>
      <c r="C60" s="247"/>
      <c r="D60" s="263"/>
      <c r="E60" s="44"/>
      <c r="F60" s="45"/>
      <c r="G60" s="44"/>
      <c r="H60" s="44"/>
      <c r="I60" s="46"/>
      <c r="J60" s="42"/>
      <c r="K60" s="42"/>
      <c r="L60" s="42"/>
      <c r="M60" s="42"/>
      <c r="N60" s="42"/>
      <c r="O60" s="42"/>
      <c r="P60" s="42"/>
      <c r="Q60" s="43"/>
      <c r="R60" s="43"/>
      <c r="S60" s="43"/>
    </row>
    <row r="61" spans="2:19" ht="20.1" customHeight="1">
      <c r="B61" s="169"/>
      <c r="C61" s="265"/>
      <c r="D61" s="264"/>
      <c r="E61" s="52"/>
      <c r="F61" s="18"/>
      <c r="G61" s="52"/>
      <c r="H61" s="52"/>
      <c r="I61" s="53"/>
      <c r="J61" s="42"/>
      <c r="K61" s="42"/>
      <c r="L61" s="42"/>
      <c r="M61" s="42"/>
      <c r="N61" s="42"/>
      <c r="O61" s="42"/>
      <c r="P61" s="42"/>
      <c r="Q61" s="43"/>
      <c r="R61" s="43"/>
      <c r="S61" s="43"/>
    </row>
    <row r="62" spans="2:19" ht="20.1" customHeight="1" thickBot="1">
      <c r="B62" s="189" t="s">
        <v>17</v>
      </c>
      <c r="C62" s="267"/>
      <c r="D62" s="266"/>
      <c r="E62" s="49"/>
      <c r="F62" s="50"/>
      <c r="G62" s="49"/>
      <c r="H62" s="49"/>
      <c r="I62" s="51"/>
      <c r="J62" s="42"/>
      <c r="K62" s="42"/>
      <c r="L62" s="42"/>
      <c r="M62" s="42"/>
      <c r="N62" s="42"/>
      <c r="O62" s="42"/>
      <c r="P62" s="42"/>
      <c r="Q62" s="43"/>
      <c r="R62" s="43"/>
      <c r="S62" s="43"/>
    </row>
    <row r="63" spans="2:19" ht="3.75" customHeight="1" thickBot="1">
      <c r="B63" s="25"/>
      <c r="C63" s="149"/>
      <c r="D63" s="149"/>
      <c r="E63" s="149"/>
      <c r="F63" s="149"/>
      <c r="G63" s="149"/>
      <c r="H63" s="149"/>
      <c r="I63" s="150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2:19" ht="20.1" customHeight="1" thickBot="1">
      <c r="B64" s="474" t="s">
        <v>54</v>
      </c>
      <c r="C64" s="494"/>
      <c r="D64" s="188"/>
      <c r="E64" s="185"/>
      <c r="F64" s="187"/>
      <c r="G64" s="186"/>
      <c r="H64" s="185"/>
      <c r="I64" s="184"/>
      <c r="J64" s="42"/>
      <c r="K64" s="42"/>
      <c r="L64" s="42"/>
      <c r="M64" s="42"/>
      <c r="N64" s="42"/>
      <c r="O64" s="42"/>
      <c r="P64" s="42"/>
      <c r="Q64" s="43"/>
      <c r="R64" s="43"/>
      <c r="S64" s="43"/>
    </row>
    <row r="65" spans="2:10" ht="20.1" customHeight="1">
      <c r="B65" s="495" t="s">
        <v>10</v>
      </c>
      <c r="C65" s="496"/>
      <c r="D65" s="268"/>
      <c r="E65" s="151"/>
      <c r="F65" s="152"/>
      <c r="G65" s="153"/>
      <c r="H65" s="153"/>
      <c r="I65" s="13"/>
      <c r="J65" s="37"/>
    </row>
    <row r="66" spans="2:10" ht="20.1" customHeight="1">
      <c r="B66" s="497" t="s">
        <v>41</v>
      </c>
      <c r="C66" s="498"/>
      <c r="D66" s="181"/>
      <c r="E66" s="183"/>
      <c r="F66" s="180"/>
      <c r="G66" s="179"/>
      <c r="H66" s="182"/>
      <c r="I66" s="178"/>
      <c r="J66" s="37"/>
    </row>
    <row r="67" spans="2:10" ht="18.75" customHeight="1">
      <c r="B67" s="497" t="s">
        <v>42</v>
      </c>
      <c r="C67" s="498"/>
      <c r="D67" s="181"/>
      <c r="E67" s="181"/>
      <c r="F67" s="180"/>
      <c r="G67" s="179"/>
      <c r="H67" s="179"/>
      <c r="I67" s="178"/>
      <c r="J67" s="37"/>
    </row>
    <row r="68" spans="2:10" ht="20.1" customHeight="1" thickBot="1">
      <c r="B68" s="499" t="s">
        <v>43</v>
      </c>
      <c r="C68" s="500"/>
      <c r="D68" s="177"/>
      <c r="E68" s="177"/>
      <c r="F68" s="176"/>
      <c r="G68" s="175"/>
      <c r="H68" s="175"/>
      <c r="I68" s="174"/>
      <c r="J68" s="37"/>
    </row>
    <row r="69" spans="3:19" ht="16.5" customHeight="1" thickBot="1">
      <c r="C69" s="154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3"/>
      <c r="S69" s="43"/>
    </row>
    <row r="70" spans="2:10" ht="28.5" customHeight="1">
      <c r="B70" s="489" t="s">
        <v>44</v>
      </c>
      <c r="C70" s="490"/>
      <c r="D70" s="490"/>
      <c r="E70" s="490"/>
      <c r="F70" s="490"/>
      <c r="G70" s="490"/>
      <c r="H70" s="490"/>
      <c r="I70" s="491"/>
      <c r="J70" s="134"/>
    </row>
    <row r="71" spans="2:10" ht="15.75" thickBot="1">
      <c r="B71" s="173"/>
      <c r="C71" s="172"/>
      <c r="D71" s="5"/>
      <c r="E71" s="5"/>
      <c r="F71" s="5"/>
      <c r="G71" s="5"/>
      <c r="H71" s="5"/>
      <c r="I71" s="143" t="s">
        <v>6</v>
      </c>
      <c r="J71" s="135"/>
    </row>
    <row r="72" spans="2:19" ht="20.1" customHeight="1">
      <c r="B72" s="470" t="s">
        <v>31</v>
      </c>
      <c r="C72" s="471"/>
      <c r="D72" s="457" t="s">
        <v>11</v>
      </c>
      <c r="E72" s="485"/>
      <c r="F72" s="486" t="s">
        <v>94</v>
      </c>
      <c r="G72" s="460" t="s">
        <v>20</v>
      </c>
      <c r="H72" s="481"/>
      <c r="I72" s="461" t="s">
        <v>3</v>
      </c>
      <c r="J72" s="160"/>
      <c r="K72" s="473"/>
      <c r="L72" s="473"/>
      <c r="M72" s="473"/>
      <c r="N72" s="473"/>
      <c r="O72" s="473"/>
      <c r="P72" s="473"/>
      <c r="Q72" s="473"/>
      <c r="R72" s="473"/>
      <c r="S72" s="473"/>
    </row>
    <row r="73" spans="2:19" ht="64.5" customHeight="1">
      <c r="B73" s="472"/>
      <c r="C73" s="473"/>
      <c r="D73" s="55" t="s">
        <v>1</v>
      </c>
      <c r="E73" s="55" t="s">
        <v>2</v>
      </c>
      <c r="F73" s="487"/>
      <c r="G73" s="55" t="s">
        <v>21</v>
      </c>
      <c r="H73" s="161" t="s">
        <v>22</v>
      </c>
      <c r="I73" s="488"/>
      <c r="J73" s="72"/>
      <c r="K73" s="473"/>
      <c r="L73" s="473"/>
      <c r="M73" s="473"/>
      <c r="N73" s="473"/>
      <c r="O73" s="473"/>
      <c r="P73" s="473"/>
      <c r="Q73" s="473"/>
      <c r="R73" s="473"/>
      <c r="S73" s="473"/>
    </row>
    <row r="74" spans="2:19" ht="17.25" customHeight="1" thickBot="1">
      <c r="B74" s="7" t="s">
        <v>53</v>
      </c>
      <c r="C74" s="243" t="s">
        <v>25</v>
      </c>
      <c r="D74" s="9">
        <v>1</v>
      </c>
      <c r="E74" s="56">
        <v>2</v>
      </c>
      <c r="F74" s="8">
        <v>3</v>
      </c>
      <c r="G74" s="8">
        <v>4</v>
      </c>
      <c r="H74" s="9">
        <v>5</v>
      </c>
      <c r="I74" s="73" t="s">
        <v>62</v>
      </c>
      <c r="J74" s="133"/>
      <c r="K74" s="40"/>
      <c r="L74" s="40"/>
      <c r="M74" s="40"/>
      <c r="N74" s="40"/>
      <c r="O74" s="40"/>
      <c r="P74" s="40"/>
      <c r="Q74" s="40"/>
      <c r="R74" s="40"/>
      <c r="S74" s="40"/>
    </row>
    <row r="75" spans="2:19" ht="20.1" customHeight="1">
      <c r="B75" s="170" t="s">
        <v>84</v>
      </c>
      <c r="C75" s="171" t="s">
        <v>85</v>
      </c>
      <c r="D75" s="329">
        <v>4438.35</v>
      </c>
      <c r="E75" s="329">
        <v>4438.35</v>
      </c>
      <c r="F75" s="329">
        <v>11508.22</v>
      </c>
      <c r="G75" s="330"/>
      <c r="H75" s="330"/>
      <c r="I75" s="355">
        <f>F75/E75</f>
        <v>2.5929050210100595</v>
      </c>
      <c r="J75" s="42"/>
      <c r="K75" s="42"/>
      <c r="L75" s="42"/>
      <c r="M75" s="42"/>
      <c r="N75" s="42"/>
      <c r="O75" s="42"/>
      <c r="P75" s="42"/>
      <c r="Q75" s="43"/>
      <c r="R75" s="43"/>
      <c r="S75" s="43"/>
    </row>
    <row r="76" spans="2:19" ht="20.1" customHeight="1" thickBot="1">
      <c r="B76" s="168"/>
      <c r="C76" s="249"/>
      <c r="D76" s="19"/>
      <c r="E76" s="57"/>
      <c r="F76" s="23"/>
      <c r="G76" s="57"/>
      <c r="H76" s="57"/>
      <c r="I76" s="58"/>
      <c r="J76" s="42"/>
      <c r="K76" s="42"/>
      <c r="L76" s="42"/>
      <c r="M76" s="42"/>
      <c r="N76" s="42"/>
      <c r="O76" s="42"/>
      <c r="P76" s="42"/>
      <c r="Q76" s="43"/>
      <c r="R76" s="43"/>
      <c r="S76" s="43"/>
    </row>
    <row r="77" spans="2:19" ht="20.25" customHeight="1" thickBot="1">
      <c r="B77" s="492" t="s">
        <v>52</v>
      </c>
      <c r="C77" s="493"/>
      <c r="D77" s="325">
        <f>SUM(D75:D76)</f>
        <v>4438.35</v>
      </c>
      <c r="E77" s="325">
        <f>SUM(E75:E76)</f>
        <v>4438.35</v>
      </c>
      <c r="F77" s="325">
        <f>SUM(F75:F76)</f>
        <v>11508.22</v>
      </c>
      <c r="G77" s="167"/>
      <c r="H77" s="167"/>
      <c r="I77" s="166"/>
      <c r="J77" s="42"/>
      <c r="K77" s="42"/>
      <c r="L77" s="42"/>
      <c r="M77" s="42"/>
      <c r="N77" s="42"/>
      <c r="O77" s="42"/>
      <c r="P77" s="42"/>
      <c r="Q77" s="43"/>
      <c r="R77" s="43"/>
      <c r="S77" s="43"/>
    </row>
    <row r="78" spans="3:8" ht="32.25" customHeight="1">
      <c r="C78" s="2" t="s">
        <v>4</v>
      </c>
      <c r="E78" s="159" t="s">
        <v>5</v>
      </c>
      <c r="H78" s="2" t="s">
        <v>7</v>
      </c>
    </row>
    <row r="79" spans="3:7" ht="13.5" customHeight="1">
      <c r="C79" s="2" t="s">
        <v>76</v>
      </c>
      <c r="E79" s="159" t="s">
        <v>75</v>
      </c>
      <c r="G79" s="159"/>
    </row>
    <row r="80" ht="20.1" customHeight="1">
      <c r="G80" s="159"/>
    </row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</sheetData>
  <mergeCells count="45">
    <mergeCell ref="B70:I70"/>
    <mergeCell ref="B72:C73"/>
    <mergeCell ref="B77:C77"/>
    <mergeCell ref="B64:C64"/>
    <mergeCell ref="B65:C65"/>
    <mergeCell ref="B66:C66"/>
    <mergeCell ref="B67:C67"/>
    <mergeCell ref="B68:C68"/>
    <mergeCell ref="K72:M73"/>
    <mergeCell ref="N72:P73"/>
    <mergeCell ref="Q72:S73"/>
    <mergeCell ref="D72:E72"/>
    <mergeCell ref="F72:F73"/>
    <mergeCell ref="G72:H72"/>
    <mergeCell ref="I72:I73"/>
    <mergeCell ref="Q46:S47"/>
    <mergeCell ref="B49:I49"/>
    <mergeCell ref="B46:C47"/>
    <mergeCell ref="D46:E46"/>
    <mergeCell ref="F46:F47"/>
    <mergeCell ref="G46:H46"/>
    <mergeCell ref="I46:I47"/>
    <mergeCell ref="B39:C39"/>
    <mergeCell ref="B40:C40"/>
    <mergeCell ref="B14:I14"/>
    <mergeCell ref="K46:M47"/>
    <mergeCell ref="N46:P47"/>
    <mergeCell ref="B19:I19"/>
    <mergeCell ref="B24:I24"/>
    <mergeCell ref="C3:H3"/>
    <mergeCell ref="C7:H7"/>
    <mergeCell ref="B53:I53"/>
    <mergeCell ref="B58:I58"/>
    <mergeCell ref="D11:E11"/>
    <mergeCell ref="F11:F12"/>
    <mergeCell ref="G11:H11"/>
    <mergeCell ref="I11:I12"/>
    <mergeCell ref="B41:C41"/>
    <mergeCell ref="B42:C42"/>
    <mergeCell ref="B9:I9"/>
    <mergeCell ref="B44:I44"/>
    <mergeCell ref="B11:C12"/>
    <mergeCell ref="B36:C36"/>
    <mergeCell ref="B37:C37"/>
    <mergeCell ref="B38:C38"/>
  </mergeCells>
  <printOptions/>
  <pageMargins left="0.54" right="0.5" top="0.984251969" bottom="0.984251969" header="0.4921259845" footer="0.4921259845"/>
  <pageSetup horizontalDpi="600" verticalDpi="600" orientation="portrait" paperSize="9" scale="42" r:id="rId1"/>
  <colBreaks count="1" manualBreakCount="1">
    <brk id="10" max="16383" man="1"/>
  </colBreaks>
  <ignoredErrors>
    <ignoredError sqref="B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Zmelíková Hana Ing.</dc:creator>
  <cp:keywords/>
  <dc:description/>
  <cp:lastModifiedBy>Galuszková Věra Ing.</cp:lastModifiedBy>
  <cp:lastPrinted>2020-02-10T10:34:02Z</cp:lastPrinted>
  <dcterms:created xsi:type="dcterms:W3CDTF">1998-08-20T11:36:41Z</dcterms:created>
  <dcterms:modified xsi:type="dcterms:W3CDTF">2022-03-04T12:28:02Z</dcterms:modified>
  <cp:category/>
  <cp:version/>
  <cp:contentType/>
  <cp:contentStatus/>
</cp:coreProperties>
</file>