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Print_Titles" localSheetId="0">'List1'!$A:$C,'List1'!$1:$8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<sst xmlns="http://schemas.openxmlformats.org/spreadsheetml/2006/main" count="274" uniqueCount="257">
  <si>
    <t>A. NÁKLADY</t>
  </si>
  <si>
    <t xml:space="preserve">
A.   Náklady celkem      </t>
  </si>
  <si>
    <t xml:space="preserve">
I.    Celkem</t>
  </si>
  <si>
    <t>I. Náklady z činnosti</t>
  </si>
  <si>
    <t xml:space="preserve">
II.   Celkem</t>
  </si>
  <si>
    <t>II. Finanční náklady</t>
  </si>
  <si>
    <t xml:space="preserve"> Spotřeba materiálu</t>
  </si>
  <si>
    <t xml:space="preserve"> Spotřeba energie</t>
  </si>
  <si>
    <t xml:space="preserve"> Prodané zboží</t>
  </si>
  <si>
    <t xml:space="preserve"> Aktivace dlouhodobého majetku                                                                                           </t>
  </si>
  <si>
    <t xml:space="preserve"> Aktivace oběžného majetku                                                                                                 </t>
  </si>
  <si>
    <t xml:space="preserve"> Opravy a udržování</t>
  </si>
  <si>
    <t xml:space="preserve"> Cestovné</t>
  </si>
  <si>
    <t xml:space="preserve"> Náklady na reprezentaci</t>
  </si>
  <si>
    <t xml:space="preserve"> Ostatní služby</t>
  </si>
  <si>
    <t xml:space="preserve"> Mzdové náklady</t>
  </si>
  <si>
    <t xml:space="preserve"> Zákonné sociální pojištění</t>
  </si>
  <si>
    <t xml:space="preserve"> Jiné sociální pojištění</t>
  </si>
  <si>
    <t xml:space="preserve"> Zákonné sociální náklady</t>
  </si>
  <si>
    <t xml:space="preserve"> Jiné sociální náklady</t>
  </si>
  <si>
    <t xml:space="preserve"> Daň silniční</t>
  </si>
  <si>
    <t xml:space="preserve"> Daň z nemovitostí</t>
  </si>
  <si>
    <t xml:space="preserve"> Jiné daně a poplatky</t>
  </si>
  <si>
    <t xml:space="preserve"> Vratky nepřímých daní</t>
  </si>
  <si>
    <t xml:space="preserve"> Smluvní pokuty a úroky 
 z prodlení</t>
  </si>
  <si>
    <t xml:space="preserve"> Jiné pokuty a penále</t>
  </si>
  <si>
    <t xml:space="preserve"> Dary a jiná bezúplatná předání</t>
  </si>
  <si>
    <t xml:space="preserve"> Prodaný materiál</t>
  </si>
  <si>
    <t xml:space="preserve"> Manka a škody</t>
  </si>
  <si>
    <t xml:space="preserve"> Tvorba fondů  </t>
  </si>
  <si>
    <t xml:space="preserve"> Odpisy dlouhodobého majetku</t>
  </si>
  <si>
    <t xml:space="preserve"> Prodaný dlouhodobý hmotný
 majetek</t>
  </si>
  <si>
    <t xml:space="preserve"> Prodané pozemky</t>
  </si>
  <si>
    <t xml:space="preserve"> Prodané cenné papíry a podíly</t>
  </si>
  <si>
    <t xml:space="preserve"> Úroky</t>
  </si>
  <si>
    <t xml:space="preserve"> Kurzové ztráty</t>
  </si>
  <si>
    <t xml:space="preserve"> Daň z příjmů</t>
  </si>
  <si>
    <t>Fun. tříd.</t>
  </si>
  <si>
    <t>IČO</t>
  </si>
  <si>
    <t>Název organizace</t>
  </si>
  <si>
    <t>501</t>
  </si>
  <si>
    <t>502</t>
  </si>
  <si>
    <t>503</t>
  </si>
  <si>
    <t>504</t>
  </si>
  <si>
    <t>506</t>
  </si>
  <si>
    <t>507</t>
  </si>
  <si>
    <t>508</t>
  </si>
  <si>
    <t>511</t>
  </si>
  <si>
    <t>512</t>
  </si>
  <si>
    <t>513</t>
  </si>
  <si>
    <t>516</t>
  </si>
  <si>
    <t>518</t>
  </si>
  <si>
    <t>521</t>
  </si>
  <si>
    <t>524</t>
  </si>
  <si>
    <t>525</t>
  </si>
  <si>
    <t>527</t>
  </si>
  <si>
    <t>528</t>
  </si>
  <si>
    <t>531</t>
  </si>
  <si>
    <t>532</t>
  </si>
  <si>
    <t>538</t>
  </si>
  <si>
    <t>539</t>
  </si>
  <si>
    <t>541</t>
  </si>
  <si>
    <t>542</t>
  </si>
  <si>
    <t>543</t>
  </si>
  <si>
    <t>544</t>
  </si>
  <si>
    <t>547</t>
  </si>
  <si>
    <t>548</t>
  </si>
  <si>
    <t>551</t>
  </si>
  <si>
    <t>552</t>
  </si>
  <si>
    <t>553</t>
  </si>
  <si>
    <t>554</t>
  </si>
  <si>
    <t>555</t>
  </si>
  <si>
    <t>556</t>
  </si>
  <si>
    <t>557</t>
  </si>
  <si>
    <t>558</t>
  </si>
  <si>
    <t>549</t>
  </si>
  <si>
    <t>561</t>
  </si>
  <si>
    <t>562</t>
  </si>
  <si>
    <t>563</t>
  </si>
  <si>
    <t>564</t>
  </si>
  <si>
    <t>569</t>
  </si>
  <si>
    <t>571</t>
  </si>
  <si>
    <t>572</t>
  </si>
  <si>
    <t>575</t>
  </si>
  <si>
    <t>581</t>
  </si>
  <si>
    <t>582</t>
  </si>
  <si>
    <t>584</t>
  </si>
  <si>
    <t>585</t>
  </si>
  <si>
    <t>586</t>
  </si>
  <si>
    <t>591</t>
  </si>
  <si>
    <t>595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</si>
  <si>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</si>
  <si>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</si>
  <si>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</si>
  <si>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</si>
  <si>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</si>
  <si>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</si>
  <si>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</si>
  <si>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</si>
  <si>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</si>
  <si>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</si>
  <si>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</si>
  <si>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</si>
  <si>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</si>
  <si>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</si>
  <si>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</si>
  <si>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</si>
  <si>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</si>
  <si>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</si>
  <si>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</si>
  <si>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</si>
  <si>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</si>
  <si>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</si>
  <si>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</si>
  <si>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</si>
  <si>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</si>
  <si>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</si>
  <si>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</si>
  <si>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</si>
  <si>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</si>
  <si>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</si>
  <si>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</si>
  <si>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</si>
  <si>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</si>
  <si>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</si>
  <si>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</si>
  <si>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</si>
  <si>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00064165</t>
  </si>
  <si>
    <t>Všeobecná FN Praha 2</t>
  </si>
  <si>
    <t>00064203</t>
  </si>
  <si>
    <t>FN v Motole</t>
  </si>
  <si>
    <t>00064173</t>
  </si>
  <si>
    <t>FN Královské Vinohrady</t>
  </si>
  <si>
    <t>00669806</t>
  </si>
  <si>
    <t>FN Plzeň</t>
  </si>
  <si>
    <t>00179906</t>
  </si>
  <si>
    <t>FN Hradec Králové</t>
  </si>
  <si>
    <t>00159816</t>
  </si>
  <si>
    <t>FN u sv. Anny v Brně</t>
  </si>
  <si>
    <t>65269705</t>
  </si>
  <si>
    <t>FN Brno</t>
  </si>
  <si>
    <t>00098892</t>
  </si>
  <si>
    <t>FN Olomouc</t>
  </si>
  <si>
    <t>00843989</t>
  </si>
  <si>
    <t>FN Ostrava Poruba</t>
  </si>
  <si>
    <t>00064190</t>
  </si>
  <si>
    <t>Fakultní Thomayerova nemocnice</t>
  </si>
  <si>
    <t>00064211</t>
  </si>
  <si>
    <t>Fakultní nemocnice Bulovka</t>
  </si>
  <si>
    <t>3521</t>
  </si>
  <si>
    <t>Fakultní nemocnice</t>
  </si>
  <si>
    <t>00023884</t>
  </si>
  <si>
    <t>Nemocnice Na Homolce</t>
  </si>
  <si>
    <t>3522</t>
  </si>
  <si>
    <t>Ostatní nemocnice</t>
  </si>
  <si>
    <t>00669784</t>
  </si>
  <si>
    <t>Léčebna TRN Mirošov</t>
  </si>
  <si>
    <t>00064220</t>
  </si>
  <si>
    <t>Psychiatrická nemocnice Bohnice</t>
  </si>
  <si>
    <t>00068691</t>
  </si>
  <si>
    <t>Psychiatrická nemocnice Kosmonosy</t>
  </si>
  <si>
    <t>00583600</t>
  </si>
  <si>
    <t>Psychiatrická léčebna Červený Dvůr</t>
  </si>
  <si>
    <t>00669792</t>
  </si>
  <si>
    <t>Psychiatrická nemocnice Dobřany</t>
  </si>
  <si>
    <t>00673552</t>
  </si>
  <si>
    <t>Psychiatrická nemocnice Horní Beřkovice</t>
  </si>
  <si>
    <t>00179230</t>
  </si>
  <si>
    <t>Psychiatrická nemocnice Havlíčkův Brod</t>
  </si>
  <si>
    <t>00600601</t>
  </si>
  <si>
    <t>Psychiatrická nemocnice Jihlava</t>
  </si>
  <si>
    <t>00160105</t>
  </si>
  <si>
    <t>Psychiatrická nemocnice Brno</t>
  </si>
  <si>
    <t>00851388</t>
  </si>
  <si>
    <t>Psychiatrická nemocnice Marianny Oranžské</t>
  </si>
  <si>
    <t>00843954</t>
  </si>
  <si>
    <t>Psychiatrická léčebna Šternberk</t>
  </si>
  <si>
    <t>00567914</t>
  </si>
  <si>
    <t>Psychiatrická nemocnice v Kroměříži</t>
  </si>
  <si>
    <t>00844004</t>
  </si>
  <si>
    <t>Psychiatrická nemocnice v Opavě</t>
  </si>
  <si>
    <t>00667421</t>
  </si>
  <si>
    <t>Dětská psychiatrická nemocnice Opařany</t>
  </si>
  <si>
    <t>00831034</t>
  </si>
  <si>
    <t>Dětská psychiatrická nemocnice v Lounech</t>
  </si>
  <si>
    <t>00842052</t>
  </si>
  <si>
    <t>Dětská psychiatrická nemocnice Velká Bíteš</t>
  </si>
  <si>
    <t>00068705</t>
  </si>
  <si>
    <t>Rehabilitační ústav Kladruby</t>
  </si>
  <si>
    <t>00601233</t>
  </si>
  <si>
    <t>Rehabilitační ústav Hrabyně</t>
  </si>
  <si>
    <t>00183024</t>
  </si>
  <si>
    <t>Hamzova odborná léčebna</t>
  </si>
  <si>
    <t>3523</t>
  </si>
  <si>
    <t>Odborné léčebné ústavy</t>
  </si>
  <si>
    <t>00883573</t>
  </si>
  <si>
    <t>DLL Lázně Kynžvart</t>
  </si>
  <si>
    <t>3526</t>
  </si>
  <si>
    <t>Lázeňské léčebny</t>
  </si>
  <si>
    <t>ZÚ Ústí nad Labem</t>
  </si>
  <si>
    <t>ZÚ Ostrava</t>
  </si>
  <si>
    <t>SZÚ Praha 10</t>
  </si>
  <si>
    <t>3531</t>
  </si>
  <si>
    <t>Hyg. služba a ochrana veř. zdraví</t>
  </si>
  <si>
    <t>00023761</t>
  </si>
  <si>
    <t>Endokrinologický ústav Praha 1</t>
  </si>
  <si>
    <t>Specializovaná zdravotní péče</t>
  </si>
  <si>
    <t>00023728</t>
  </si>
  <si>
    <t>Revmatologický ústav Praha 2</t>
  </si>
  <si>
    <t>00023736</t>
  </si>
  <si>
    <t>Ústav hematologie a krevní transfúze Praha 2</t>
  </si>
  <si>
    <t>00023001</t>
  </si>
  <si>
    <t>IKEM Praha 4</t>
  </si>
  <si>
    <t>00023698</t>
  </si>
  <si>
    <t>Ústav pro matku a dítě Praha 4</t>
  </si>
  <si>
    <t>00023752</t>
  </si>
  <si>
    <t>Národní ústav duševního zdraví</t>
  </si>
  <si>
    <t>00209775</t>
  </si>
  <si>
    <t>Centrum kardiovaskulární a transplantační chirurgie</t>
  </si>
  <si>
    <t>00209805</t>
  </si>
  <si>
    <t>Masarykův onkologický ústav Brno</t>
  </si>
  <si>
    <t>Vysoce special. pracoviště a jednoobor. zařízení lůžkové péče</t>
  </si>
  <si>
    <t>00023841</t>
  </si>
  <si>
    <t>Institut postgraduálního vzdělávání ve zdravotnictví</t>
  </si>
  <si>
    <t>00023850</t>
  </si>
  <si>
    <t>Národní centrum ošetřovatelství a nelék. zdr. oborů</t>
  </si>
  <si>
    <t>3592</t>
  </si>
  <si>
    <t>Další vzdělávání pracovníků ve zdravotnictví</t>
  </si>
  <si>
    <t xml:space="preserve"> PŘÍSPĚVKOVÉ ORGANIZACE CELKEM          </t>
  </si>
  <si>
    <t>Náklady ústředně řízených PO kapitoly 335 k 31.12.2021 (v Kč)</t>
  </si>
  <si>
    <t xml:space="preserve">III. Náklady na transfery </t>
  </si>
  <si>
    <t xml:space="preserve"> IV. Náklady ze sdílených daní a poplatků </t>
  </si>
  <si>
    <t xml:space="preserve"> V. Daň z příjmů </t>
  </si>
  <si>
    <t xml:space="preserve"> Náklady ze sdílené daně z přidané hodnoty</t>
  </si>
  <si>
    <t xml:space="preserve"> Náklady ze sdílené daně z příjmů právnických osob</t>
  </si>
  <si>
    <t xml:space="preserve"> Náklady ze sdílené daně  z příjmů fyzických osob</t>
  </si>
  <si>
    <t xml:space="preserve"> Náklady vybraných ústředních vládních institucí na  předfinancování transferů</t>
  </si>
  <si>
    <t xml:space="preserve"> Náklady vybraných místních vládních institucí na transfery</t>
  </si>
  <si>
    <t xml:space="preserve"> Náklady z vyřazených pohledávek</t>
  </si>
  <si>
    <t xml:space="preserve"> Tvorba a zúčtování opravných položek                                                                                   </t>
  </si>
  <si>
    <t xml:space="preserve"> Prodaný dlouhodobý nehmotný majetek</t>
  </si>
  <si>
    <t xml:space="preserve"> Dodatečné odvody daně z příjmů</t>
  </si>
  <si>
    <t xml:space="preserve"> Náklady z ostatních sdílených daní a poplatků</t>
  </si>
  <si>
    <t xml:space="preserve"> Náklady ze sdílených spotřebních daní</t>
  </si>
  <si>
    <t xml:space="preserve"> Náklady vybraných ústředních vládních institucí na transfery</t>
  </si>
  <si>
    <t>Ostatní finanční náklady</t>
  </si>
  <si>
    <t>Náklady z přecenění reálnou hodnotou</t>
  </si>
  <si>
    <t xml:space="preserve">Ostatní náklady z činnosti  </t>
  </si>
  <si>
    <t>Náklady z drobného dlouhodobého majetku</t>
  </si>
  <si>
    <t xml:space="preserve">Tvorba a zúčtování rezerv                                                                                                     </t>
  </si>
  <si>
    <t xml:space="preserve">
V.   Celkem</t>
  </si>
  <si>
    <t xml:space="preserve">
IV.   Celkem</t>
  </si>
  <si>
    <t xml:space="preserve">
III.   Celkem</t>
  </si>
  <si>
    <t xml:space="preserve">
II.    Celkem</t>
  </si>
  <si>
    <t xml:space="preserve"> Spotřeba jiných neskladovatelných dodávek</t>
  </si>
  <si>
    <t xml:space="preserve"> Změna stavu zásob vlastní výroby                                                                                        </t>
  </si>
  <si>
    <t xml:space="preserve"> Aktivace vnitroorganizačních služeb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</si>
</sst>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2"/>
      <color theme="1" tint="0.34999001026153564"/>
      <name val="Tahoma"/>
      <family val="2"/>
    </font>
    <font>
      <b/>
      <sz val="11"/>
      <color theme="1" tint="0.34999001026153564"/>
      <name val="Tahoma"/>
      <family val="2"/>
    </font>
    <font>
      <b/>
      <sz val="10"/>
      <color theme="1" tint="0.34999001026153564"/>
      <name val="Tahoma"/>
      <family val="2"/>
    </font>
    <font>
      <sz val="8"/>
      <color theme="1" tint="0.34999001026153564"/>
      <name val="Arial CE"/>
      <family val="2"/>
    </font>
    <font>
      <sz val="8"/>
      <color theme="1" tint="0.15000000596046448"/>
      <name val="Tahoma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color theme="1" tint="0.34999001026153564"/>
      <name val="Verdana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0">
    <border>
      <left/>
      <right/>
      <top/>
      <bottom/>
      <diagonal/>
    </border>
    <border>
      <left style="thin"/>
      <right style="thin">
        <color theme="1" tint="0.34999001026153564"/>
      </right>
      <top style="thin"/>
      <bottom style="thin">
        <color theme="0" tint="-0.24997000396251678"/>
      </bottom>
    </border>
    <border>
      <left/>
      <right style="thin">
        <color theme="1" tint="0.34999001026153564"/>
      </right>
      <top/>
      <bottom style="thin">
        <color theme="0" tint="-0.24997000396251678"/>
      </bottom>
    </border>
    <border>
      <left style="thin">
        <color theme="1" tint="0.34999001026153564"/>
      </left>
      <right style="thin"/>
      <top style="thin"/>
      <bottom style="thin">
        <color theme="0" tint="-0.24997000396251678"/>
      </bottom>
    </border>
    <border>
      <left style="thin"/>
      <right style="thin"/>
      <top style="thin"/>
      <bottom style="thin">
        <color theme="0" tint="-0.24997000396251678"/>
      </bottom>
    </border>
    <border>
      <left style="thin"/>
      <right style="thin"/>
      <top style="thin">
        <color theme="1" tint="0.34999001026153564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/>
      <right/>
      <top style="thin">
        <color theme="1" tint="0.34999001026153564"/>
      </top>
      <bottom style="thin">
        <color theme="0" tint="-0.24997000396251678"/>
      </bottom>
    </border>
    <border>
      <left style="thin"/>
      <right style="medium"/>
      <top style="thin">
        <color theme="1" tint="0.34999001026153564"/>
      </top>
      <bottom style="thin">
        <color theme="0" tint="-0.24997000396251678"/>
      </bottom>
    </border>
    <border>
      <left/>
      <right style="medium"/>
      <top style="thin">
        <color theme="1" tint="0.34999001026153564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thin">
        <color theme="1" tint="0.34999001026153564"/>
      </top>
      <bottom style="thin">
        <color theme="0" tint="-0.24997000396251678"/>
      </bottom>
    </border>
    <border>
      <left style="thin"/>
      <right style="thin">
        <color theme="1" tint="0.34999001026153564"/>
      </right>
      <top style="thin">
        <color theme="0" tint="-0.24997000396251678"/>
      </top>
      <bottom style="medium"/>
    </border>
    <border>
      <left/>
      <right style="thin">
        <color theme="1" tint="0.34999001026153564"/>
      </right>
      <top style="thin">
        <color theme="0" tint="-0.24997000396251678"/>
      </top>
      <bottom style="medium"/>
    </border>
    <border>
      <left style="thin">
        <color theme="1" tint="0.34999001026153564"/>
      </left>
      <right style="thin"/>
      <top style="thin">
        <color theme="0" tint="-0.24997000396251678"/>
      </top>
      <bottom style="medium"/>
    </border>
    <border>
      <left style="thin"/>
      <right style="thin"/>
      <top style="thin">
        <color theme="0" tint="-0.24997000396251678"/>
      </top>
      <bottom style="medium"/>
    </border>
    <border>
      <left/>
      <right style="medium"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  <border>
      <left style="medium"/>
      <right style="hair"/>
      <top style="medium"/>
      <bottom style="hair"/>
    </border>
    <border>
      <left style="hair"/>
      <right style="hair">
        <color theme="0" tint="-0.24997000396251678"/>
      </right>
      <top style="medium"/>
      <bottom style="hair"/>
    </border>
    <border>
      <left style="hair"/>
      <right style="medium"/>
      <top style="hair"/>
      <bottom style="hair"/>
    </border>
    <border>
      <left/>
      <right style="medium"/>
      <top/>
      <bottom style="hair"/>
    </border>
    <border>
      <left/>
      <right/>
      <top style="medium"/>
      <bottom style="hair"/>
    </border>
    <border>
      <left style="thin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/>
      <bottom style="hair"/>
    </border>
    <border>
      <left style="hair"/>
      <right style="medium"/>
      <top/>
      <bottom style="hair"/>
    </border>
    <border>
      <left/>
      <right/>
      <top/>
      <bottom style="hair"/>
    </border>
    <border>
      <left style="thin"/>
      <right style="hair"/>
      <top/>
      <bottom style="hair"/>
    </border>
    <border>
      <left style="thin"/>
      <right style="hair">
        <color theme="1" tint="0.34999001026153564"/>
      </right>
      <top/>
      <bottom style="hair"/>
    </border>
    <border>
      <left/>
      <right style="hair">
        <color theme="1" tint="0.34999001026153564"/>
      </right>
      <top/>
      <bottom style="hair"/>
    </border>
    <border>
      <left style="hair">
        <color theme="1" tint="0.34999001026153564"/>
      </left>
      <right style="hair">
        <color theme="1" tint="0.34999001026153564"/>
      </right>
      <top/>
      <bottom style="hair"/>
    </border>
    <border>
      <left/>
      <right style="thin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hair">
        <color theme="1" tint="0.34999001026153564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>
        <color theme="1" tint="0.34999001026153564"/>
      </right>
      <top style="hair"/>
      <bottom style="hair"/>
    </border>
    <border>
      <left/>
      <right style="medium"/>
      <top style="hair"/>
      <bottom style="hair"/>
    </border>
    <border>
      <left style="hair">
        <color theme="1" tint="0.34999001026153564"/>
      </left>
      <right style="hair">
        <color theme="1" tint="0.34999001026153564"/>
      </right>
      <top style="hair"/>
      <bottom style="hair"/>
    </border>
    <border>
      <left/>
      <right style="thin"/>
      <top style="hair"/>
      <bottom style="hair"/>
    </border>
    <border>
      <left style="thin"/>
      <right style="hair">
        <color theme="1" tint="0.34999001026153564"/>
      </right>
      <top style="hair"/>
      <bottom style="hair"/>
    </border>
    <border>
      <left style="hair">
        <color theme="1" tint="0.34999001026153564"/>
      </left>
      <right style="medium"/>
      <top style="hair"/>
      <bottom style="hair"/>
    </border>
    <border>
      <left style="thin">
        <color theme="1" tint="0.34999001026153564"/>
      </left>
      <right style="hair">
        <color theme="1" tint="0.34999001026153564"/>
      </right>
      <top style="hair"/>
      <bottom style="hair"/>
    </border>
    <border>
      <left style="hair">
        <color theme="1" tint="0.34999001026153564"/>
      </left>
      <right style="medium"/>
      <top/>
      <bottom style="hair"/>
    </border>
    <border>
      <left/>
      <right style="medium"/>
      <top style="hair"/>
      <bottom style="hair">
        <color theme="1" tint="0.34999001026153564"/>
      </bottom>
    </border>
    <border>
      <left style="hair">
        <color theme="1" tint="0.34999001026153564"/>
      </left>
      <right style="medium"/>
      <top style="hair"/>
      <bottom style="hair">
        <color theme="1" tint="0.34999001026153564"/>
      </bottom>
    </border>
    <border>
      <left style="thin">
        <color theme="1" tint="0.34999001026153564"/>
      </left>
      <right style="hair">
        <color theme="1" tint="0.34999001026153564"/>
      </right>
      <top/>
      <bottom style="hair"/>
    </border>
    <border>
      <left style="hair"/>
      <right style="hair"/>
      <top style="hair"/>
      <bottom/>
    </border>
    <border>
      <left style="hair">
        <color theme="1" tint="0.34999001026153564"/>
      </left>
      <right style="hair"/>
      <top style="hair">
        <color theme="1" tint="0.34999001026153564"/>
      </top>
      <bottom style="hair"/>
    </border>
    <border>
      <left style="hair"/>
      <right style="hair">
        <color theme="1" tint="0.34999001026153564"/>
      </right>
      <top style="hair">
        <color theme="1" tint="0.34999001026153564"/>
      </top>
      <bottom style="hair"/>
    </border>
    <border>
      <left style="hair">
        <color theme="1" tint="0.34999001026153564"/>
      </left>
      <right/>
      <top style="hair"/>
      <bottom style="hair"/>
    </border>
    <border>
      <left style="hair">
        <color theme="1" tint="0.34999001026153564"/>
      </left>
      <right style="hair"/>
      <top style="hair"/>
      <bottom style="hair"/>
    </border>
    <border>
      <left style="hair">
        <color theme="1" tint="0.34999001026153564"/>
      </left>
      <right/>
      <top/>
      <bottom style="hair"/>
    </border>
    <border>
      <left/>
      <right style="hair">
        <color theme="1" tint="0.34999001026153564"/>
      </right>
      <top style="hair"/>
      <bottom/>
    </border>
    <border>
      <left/>
      <right style="medium"/>
      <top style="hair"/>
      <bottom/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/>
    </border>
    <border>
      <left/>
      <right style="thin">
        <color theme="1" tint="0.34999001026153564"/>
      </right>
      <top style="hair"/>
      <bottom style="hair"/>
    </border>
    <border>
      <left/>
      <right style="thin">
        <color theme="1" tint="0.34999001026153564"/>
      </right>
      <top/>
      <bottom style="hair"/>
    </border>
    <border>
      <left style="hair"/>
      <right/>
      <top style="hair"/>
      <bottom/>
    </border>
    <border>
      <left style="hair">
        <color theme="1" tint="0.34999001026153564"/>
      </left>
      <right style="hair">
        <color theme="1" tint="0.34999001026153564"/>
      </right>
      <top style="hair"/>
      <bottom/>
    </border>
    <border>
      <left style="hair">
        <color theme="1" tint="0.34999001026153564"/>
      </left>
      <right/>
      <top style="hair">
        <color theme="1" tint="0.34999001026153564"/>
      </top>
      <bottom style="hair"/>
    </border>
    <border>
      <left style="hair">
        <color theme="1" tint="0.34999001026153564"/>
      </left>
      <right/>
      <top style="hair"/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/>
      <bottom style="hair">
        <color theme="1" tint="0.34999001026153564"/>
      </bottom>
    </border>
    <border>
      <left style="hair"/>
      <right style="hair">
        <color theme="1" tint="0.34999001026153564"/>
      </right>
      <top/>
      <bottom style="hair"/>
    </border>
    <border>
      <left style="hair"/>
      <right style="hair"/>
      <top/>
      <bottom style="hair"/>
    </border>
    <border>
      <left style="medium"/>
      <right style="hair">
        <color theme="1" tint="0.34999001026153564"/>
      </right>
      <top style="hair"/>
      <bottom style="medium"/>
    </border>
    <border>
      <left/>
      <right style="hair">
        <color theme="1" tint="0.34999001026153564"/>
      </right>
      <top style="hair"/>
      <bottom style="medium"/>
    </border>
    <border>
      <left style="hair">
        <color theme="1" tint="0.34999001026153564"/>
      </left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thin"/>
      <right style="hair">
        <color theme="1" tint="0.34999001026153564"/>
      </right>
      <top style="hair"/>
      <bottom style="medium"/>
    </border>
    <border>
      <left style="hair">
        <color theme="1" tint="0.34999001026153564"/>
      </left>
      <right style="hair">
        <color theme="1" tint="0.34999001026153564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hair">
        <color theme="1" tint="0.34999001026153564"/>
      </right>
      <top/>
      <bottom style="medium"/>
    </border>
    <border>
      <left style="hair">
        <color theme="1" tint="0.34999001026153564"/>
      </left>
      <right style="hair">
        <color theme="1" tint="0.34999001026153564"/>
      </right>
      <top/>
      <bottom style="medium"/>
    </border>
    <border>
      <left/>
      <right style="hair">
        <color theme="1" tint="0.34999001026153564"/>
      </right>
      <top/>
      <bottom style="medium"/>
    </border>
    <border>
      <left style="hair">
        <color theme="1" tint="0.34999001026153564"/>
      </left>
      <right style="medium"/>
      <top/>
      <bottom style="medium"/>
    </border>
    <border>
      <left/>
      <right style="thin"/>
      <top/>
      <bottom style="medium"/>
    </border>
    <border>
      <left style="hair">
        <color theme="1" tint="0.34999001026153564"/>
      </left>
      <right style="hair">
        <color theme="1" tint="0.34999001026153564"/>
      </right>
      <top style="medium"/>
      <bottom style="medium"/>
    </border>
    <border>
      <left style="medium"/>
      <right style="hair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hair">
        <color theme="1" tint="0.34999001026153564"/>
      </right>
      <top style="medium"/>
      <bottom/>
    </border>
    <border>
      <left style="medium"/>
      <right style="hair">
        <color theme="1" tint="0.34999001026153564"/>
      </right>
      <top/>
      <bottom style="medium"/>
    </border>
    <border>
      <left style="hair">
        <color theme="1" tint="0.34999001026153564"/>
      </left>
      <right style="hair">
        <color theme="1" tint="0.34999001026153564"/>
      </right>
      <top style="medium"/>
      <bottom/>
    </border>
    <border>
      <left style="hair">
        <color theme="1" tint="0.34999001026153564"/>
      </left>
      <right style="medium"/>
      <top style="medium"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/>
    </border>
    <border>
      <left style="thin"/>
      <right style="thin">
        <color theme="1" tint="0.34999001026153564"/>
      </right>
      <top/>
      <bottom/>
    </border>
    <border>
      <left style="thin"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medium"/>
      <top style="thin">
        <color theme="1" tint="0.34999001026153564"/>
      </top>
      <bottom/>
    </border>
    <border>
      <left style="thin">
        <color theme="1" tint="0.34999001026153564"/>
      </left>
      <right style="medium"/>
      <top/>
      <bottom/>
    </border>
    <border>
      <left style="thin">
        <color theme="1" tint="0.34999001026153564"/>
      </left>
      <right style="medium"/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/>
      <top/>
      <bottom/>
    </border>
    <border>
      <left style="thin">
        <color theme="1" tint="0.34999001026153564"/>
      </left>
      <right style="thin">
        <color theme="1" tint="0.34999001026153564"/>
      </right>
      <top style="thin"/>
      <bottom/>
    </border>
    <border>
      <left style="thin">
        <color theme="1" tint="0.34999001026153564"/>
      </left>
      <right style="thin">
        <color theme="1" tint="0.34999001026153564"/>
      </right>
      <top/>
      <bottom style="thin"/>
    </border>
    <border>
      <left style="thin"/>
      <right style="thin">
        <color theme="1" tint="0.34999001026153564"/>
      </right>
      <top style="thin"/>
      <bottom/>
    </border>
    <border>
      <left style="thin"/>
      <right style="thin">
        <color theme="1" tint="0.34999001026153564"/>
      </right>
      <top/>
      <bottom style="thin"/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6" fillId="0" borderId="0" xfId="0" applyFont="1"/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3" fontId="12" fillId="3" borderId="21" xfId="0" applyNumberFormat="1" applyFont="1" applyFill="1" applyBorder="1" quotePrefix="1"/>
    <xf numFmtId="3" fontId="12" fillId="3" borderId="22" xfId="0" applyNumberFormat="1" applyFont="1" applyFill="1" applyBorder="1" quotePrefix="1"/>
    <xf numFmtId="3" fontId="12" fillId="0" borderId="23" xfId="0" applyNumberFormat="1" applyFont="1" applyBorder="1" quotePrefix="1"/>
    <xf numFmtId="3" fontId="12" fillId="0" borderId="24" xfId="0" applyNumberFormat="1" applyFont="1" applyBorder="1" quotePrefix="1"/>
    <xf numFmtId="3" fontId="12" fillId="0" borderId="25" xfId="0" applyNumberFormat="1" applyFont="1" applyBorder="1" quotePrefix="1"/>
    <xf numFmtId="3" fontId="12" fillId="0" borderId="26" xfId="0" applyNumberFormat="1" applyFont="1" applyBorder="1" quotePrefix="1"/>
    <xf numFmtId="3" fontId="12" fillId="0" borderId="27" xfId="0" applyNumberFormat="1" applyFont="1" applyBorder="1" quotePrefix="1"/>
    <xf numFmtId="3" fontId="12" fillId="3" borderId="28" xfId="0" applyNumberFormat="1" applyFont="1" applyFill="1" applyBorder="1" quotePrefix="1"/>
    <xf numFmtId="3" fontId="12" fillId="0" borderId="29" xfId="0" applyNumberFormat="1" applyFont="1" applyBorder="1" quotePrefix="1"/>
    <xf numFmtId="3" fontId="12" fillId="0" borderId="30" xfId="0" applyNumberFormat="1" applyFont="1" applyBorder="1" quotePrefix="1"/>
    <xf numFmtId="3" fontId="12" fillId="0" borderId="31" xfId="0" applyNumberFormat="1" applyFont="1" applyBorder="1" quotePrefix="1"/>
    <xf numFmtId="3" fontId="12" fillId="0" borderId="32" xfId="0" applyNumberFormat="1" applyFont="1" applyBorder="1" quotePrefix="1"/>
    <xf numFmtId="3" fontId="12" fillId="0" borderId="21" xfId="0" applyNumberFormat="1" applyFont="1" applyBorder="1" quotePrefix="1"/>
    <xf numFmtId="3" fontId="12" fillId="3" borderId="33" xfId="0" applyNumberFormat="1" applyFont="1" applyFill="1" applyBorder="1" quotePrefix="1"/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3" fontId="12" fillId="0" borderId="36" xfId="0" applyNumberFormat="1" applyFont="1" applyBorder="1" quotePrefix="1"/>
    <xf numFmtId="3" fontId="12" fillId="0" borderId="35" xfId="0" applyNumberFormat="1" applyFont="1" applyBorder="1" quotePrefix="1"/>
    <xf numFmtId="3" fontId="12" fillId="0" borderId="20" xfId="0" applyNumberFormat="1" applyFont="1" applyBorder="1" quotePrefix="1"/>
    <xf numFmtId="3" fontId="12" fillId="0" borderId="37" xfId="0" applyNumberFormat="1" applyFont="1" applyBorder="1" quotePrefix="1"/>
    <xf numFmtId="3" fontId="12" fillId="0" borderId="38" xfId="0" applyNumberFormat="1" applyFont="1" applyBorder="1" quotePrefix="1"/>
    <xf numFmtId="3" fontId="12" fillId="0" borderId="39" xfId="0" applyNumberFormat="1" applyFont="1" applyBorder="1" quotePrefix="1"/>
    <xf numFmtId="3" fontId="12" fillId="0" borderId="40" xfId="0" applyNumberFormat="1" applyFont="1" applyBorder="1" quotePrefix="1"/>
    <xf numFmtId="3" fontId="12" fillId="0" borderId="41" xfId="0" applyNumberFormat="1" applyFont="1" applyBorder="1" quotePrefix="1"/>
    <xf numFmtId="3" fontId="12" fillId="0" borderId="42" xfId="0" applyNumberFormat="1" applyFont="1" applyBorder="1" quotePrefix="1"/>
    <xf numFmtId="3" fontId="12" fillId="0" borderId="43" xfId="0" applyNumberFormat="1" applyFont="1" applyBorder="1" quotePrefix="1"/>
    <xf numFmtId="49" fontId="11" fillId="0" borderId="35" xfId="0" applyNumberFormat="1" applyFont="1" applyBorder="1" applyAlignment="1">
      <alignment horizontal="center"/>
    </xf>
    <xf numFmtId="3" fontId="12" fillId="0" borderId="44" xfId="0" applyNumberFormat="1" applyFont="1" applyBorder="1" quotePrefix="1"/>
    <xf numFmtId="3" fontId="12" fillId="3" borderId="45" xfId="0" applyNumberFormat="1" applyFont="1" applyFill="1" applyBorder="1" quotePrefix="1"/>
    <xf numFmtId="3" fontId="12" fillId="0" borderId="46" xfId="0" applyNumberFormat="1" applyFont="1" applyBorder="1" quotePrefix="1"/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/>
    <xf numFmtId="0" fontId="11" fillId="3" borderId="20" xfId="0" applyFont="1" applyFill="1" applyBorder="1" applyAlignment="1">
      <alignment horizontal="left"/>
    </xf>
    <xf numFmtId="3" fontId="8" fillId="3" borderId="43" xfId="0" applyNumberFormat="1" applyFont="1" applyFill="1" applyBorder="1" quotePrefix="1"/>
    <xf numFmtId="3" fontId="8" fillId="3" borderId="28" xfId="0" applyNumberFormat="1" applyFont="1" applyFill="1" applyBorder="1" quotePrefix="1"/>
    <xf numFmtId="3" fontId="8" fillId="3" borderId="30" xfId="0" applyNumberFormat="1" applyFont="1" applyFill="1" applyBorder="1" quotePrefix="1"/>
    <xf numFmtId="3" fontId="8" fillId="3" borderId="31" xfId="0" applyNumberFormat="1" applyFont="1" applyFill="1" applyBorder="1" quotePrefix="1"/>
    <xf numFmtId="3" fontId="8" fillId="3" borderId="32" xfId="0" applyNumberFormat="1" applyFont="1" applyFill="1" applyBorder="1" quotePrefix="1"/>
    <xf numFmtId="3" fontId="8" fillId="3" borderId="21" xfId="0" applyNumberFormat="1" applyFont="1" applyFill="1" applyBorder="1" quotePrefix="1"/>
    <xf numFmtId="3" fontId="8" fillId="3" borderId="45" xfId="0" applyNumberFormat="1" applyFont="1" applyFill="1" applyBorder="1" quotePrefix="1"/>
    <xf numFmtId="3" fontId="8" fillId="3" borderId="33" xfId="0" applyNumberFormat="1" applyFont="1" applyFill="1" applyBorder="1" quotePrefix="1"/>
    <xf numFmtId="3" fontId="8" fillId="3" borderId="47" xfId="0" applyNumberFormat="1" applyFont="1" applyFill="1" applyBorder="1" quotePrefix="1"/>
    <xf numFmtId="3" fontId="12" fillId="3" borderId="31" xfId="0" applyNumberFormat="1" applyFont="1" applyFill="1" applyBorder="1" quotePrefix="1"/>
    <xf numFmtId="3" fontId="12" fillId="0" borderId="48" xfId="0" applyNumberFormat="1" applyFont="1" applyBorder="1" quotePrefix="1"/>
    <xf numFmtId="3" fontId="12" fillId="0" borderId="49" xfId="0" applyNumberFormat="1" applyFont="1" applyBorder="1" quotePrefix="1"/>
    <xf numFmtId="0" fontId="13" fillId="3" borderId="20" xfId="0" applyFont="1" applyFill="1" applyBorder="1" applyAlignment="1">
      <alignment horizontal="left"/>
    </xf>
    <xf numFmtId="3" fontId="8" fillId="3" borderId="42" xfId="0" applyNumberFormat="1" applyFont="1" applyFill="1" applyBorder="1" quotePrefix="1"/>
    <xf numFmtId="3" fontId="8" fillId="3" borderId="49" xfId="0" applyNumberFormat="1" applyFont="1" applyFill="1" applyBorder="1" quotePrefix="1"/>
    <xf numFmtId="3" fontId="12" fillId="3" borderId="50" xfId="0" applyNumberFormat="1" applyFont="1" applyFill="1" applyBorder="1" quotePrefix="1"/>
    <xf numFmtId="3" fontId="12" fillId="0" borderId="51" xfId="0" applyNumberFormat="1" applyFont="1" applyBorder="1" quotePrefix="1"/>
    <xf numFmtId="3" fontId="12" fillId="0" borderId="52" xfId="0" applyNumberFormat="1" applyFont="1" applyBorder="1" quotePrefix="1"/>
    <xf numFmtId="3" fontId="12" fillId="3" borderId="41" xfId="0" applyNumberFormat="1" applyFont="1" applyFill="1" applyBorder="1" quotePrefix="1"/>
    <xf numFmtId="3" fontId="12" fillId="0" borderId="47" xfId="0" applyNumberFormat="1" applyFont="1" applyBorder="1" quotePrefix="1"/>
    <xf numFmtId="3" fontId="12" fillId="0" borderId="53" xfId="0" applyNumberFormat="1" applyFont="1" applyBorder="1" quotePrefix="1"/>
    <xf numFmtId="3" fontId="12" fillId="0" borderId="54" xfId="0" applyNumberFormat="1" applyFont="1" applyBorder="1" quotePrefix="1"/>
    <xf numFmtId="3" fontId="12" fillId="0" borderId="55" xfId="0" applyNumberFormat="1" applyFont="1" applyBorder="1" quotePrefix="1"/>
    <xf numFmtId="3" fontId="12" fillId="0" borderId="56" xfId="0" applyNumberFormat="1" applyFont="1" applyBorder="1" quotePrefix="1"/>
    <xf numFmtId="3" fontId="12" fillId="0" borderId="57" xfId="0" applyNumberFormat="1" applyFont="1" applyBorder="1" quotePrefix="1"/>
    <xf numFmtId="3" fontId="12" fillId="3" borderId="43" xfId="0" applyNumberFormat="1" applyFont="1" applyFill="1" applyBorder="1" quotePrefix="1"/>
    <xf numFmtId="3" fontId="8" fillId="3" borderId="58" xfId="0" applyNumberFormat="1" applyFont="1" applyFill="1" applyBorder="1" quotePrefix="1"/>
    <xf numFmtId="3" fontId="8" fillId="3" borderId="59" xfId="0" applyNumberFormat="1" applyFont="1" applyFill="1" applyBorder="1" quotePrefix="1"/>
    <xf numFmtId="3" fontId="8" fillId="3" borderId="60" xfId="0" applyNumberFormat="1" applyFont="1" applyFill="1" applyBorder="1" quotePrefix="1"/>
    <xf numFmtId="3" fontId="12" fillId="0" borderId="61" xfId="0" applyNumberFormat="1" applyFont="1" applyBorder="1" quotePrefix="1"/>
    <xf numFmtId="3" fontId="8" fillId="3" borderId="41" xfId="0" applyNumberFormat="1" applyFont="1" applyFill="1" applyBorder="1" quotePrefix="1"/>
    <xf numFmtId="3" fontId="12" fillId="3" borderId="62" xfId="0" applyNumberFormat="1" applyFont="1" applyFill="1" applyBorder="1" quotePrefix="1"/>
    <xf numFmtId="3" fontId="12" fillId="3" borderId="63" xfId="0" applyNumberFormat="1" applyFont="1" applyFill="1" applyBorder="1" quotePrefix="1"/>
    <xf numFmtId="3" fontId="12" fillId="0" borderId="64" xfId="0" applyNumberFormat="1" applyFont="1" applyBorder="1" quotePrefix="1"/>
    <xf numFmtId="3" fontId="12" fillId="0" borderId="65" xfId="0" applyNumberFormat="1" applyFont="1" applyBorder="1" quotePrefix="1"/>
    <xf numFmtId="3" fontId="12" fillId="0" borderId="66" xfId="0" applyNumberFormat="1" applyFont="1" applyBorder="1" quotePrefix="1"/>
    <xf numFmtId="3" fontId="12" fillId="0" borderId="67" xfId="0" applyNumberFormat="1" applyFont="1" applyBorder="1" quotePrefix="1"/>
    <xf numFmtId="3" fontId="12" fillId="0" borderId="68" xfId="0" applyNumberFormat="1" applyFont="1" applyBorder="1" quotePrefix="1"/>
    <xf numFmtId="3" fontId="12" fillId="0" borderId="69" xfId="0" applyNumberFormat="1" applyFont="1" applyBorder="1" quotePrefix="1"/>
    <xf numFmtId="3" fontId="12" fillId="0" borderId="70" xfId="0" applyNumberFormat="1" applyFont="1" applyBorder="1" quotePrefix="1"/>
    <xf numFmtId="3" fontId="13" fillId="3" borderId="71" xfId="0" applyNumberFormat="1" applyFont="1" applyFill="1" applyBorder="1" quotePrefix="1"/>
    <xf numFmtId="3" fontId="13" fillId="3" borderId="72" xfId="0" applyNumberFormat="1" applyFont="1" applyFill="1" applyBorder="1" quotePrefix="1"/>
    <xf numFmtId="3" fontId="11" fillId="3" borderId="73" xfId="0" applyNumberFormat="1" applyFont="1" applyFill="1" applyBorder="1" quotePrefix="1"/>
    <xf numFmtId="3" fontId="8" fillId="3" borderId="74" xfId="0" applyNumberFormat="1" applyFont="1" applyFill="1" applyBorder="1" quotePrefix="1"/>
    <xf numFmtId="3" fontId="8" fillId="3" borderId="75" xfId="0" applyNumberFormat="1" applyFont="1" applyFill="1" applyBorder="1" quotePrefix="1"/>
    <xf numFmtId="3" fontId="8" fillId="3" borderId="76" xfId="0" applyNumberFormat="1" applyFont="1" applyFill="1" applyBorder="1" quotePrefix="1"/>
    <xf numFmtId="3" fontId="8" fillId="3" borderId="72" xfId="0" applyNumberFormat="1" applyFont="1" applyFill="1" applyBorder="1" quotePrefix="1"/>
    <xf numFmtId="3" fontId="8" fillId="3" borderId="77" xfId="0" applyNumberFormat="1" applyFont="1" applyFill="1" applyBorder="1" quotePrefix="1"/>
    <xf numFmtId="3" fontId="8" fillId="3" borderId="73" xfId="0" applyNumberFormat="1" applyFont="1" applyFill="1" applyBorder="1" quotePrefix="1"/>
    <xf numFmtId="3" fontId="8" fillId="3" borderId="78" xfId="0" applyNumberFormat="1" applyFont="1" applyFill="1" applyBorder="1" quotePrefix="1"/>
    <xf numFmtId="3" fontId="8" fillId="3" borderId="79" xfId="0" applyNumberFormat="1" applyFont="1" applyFill="1" applyBorder="1" quotePrefix="1"/>
    <xf numFmtId="3" fontId="8" fillId="3" borderId="80" xfId="0" applyNumberFormat="1" applyFont="1" applyFill="1" applyBorder="1" quotePrefix="1"/>
    <xf numFmtId="3" fontId="14" fillId="3" borderId="81" xfId="0" applyNumberFormat="1" applyFont="1" applyFill="1" applyBorder="1" quotePrefix="1"/>
    <xf numFmtId="3" fontId="14" fillId="3" borderId="82" xfId="0" applyNumberFormat="1" applyFont="1" applyFill="1" applyBorder="1" quotePrefix="1"/>
    <xf numFmtId="3" fontId="14" fillId="3" borderId="83" xfId="0" applyNumberFormat="1" applyFont="1" applyFill="1" applyBorder="1" quotePrefix="1"/>
    <xf numFmtId="3" fontId="14" fillId="3" borderId="84" xfId="0" applyNumberFormat="1" applyFont="1" applyFill="1" applyBorder="1" quotePrefix="1"/>
    <xf numFmtId="3" fontId="14" fillId="3" borderId="85" xfId="0" applyNumberFormat="1" applyFont="1" applyFill="1" applyBorder="1" quotePrefix="1"/>
    <xf numFmtId="3" fontId="14" fillId="3" borderId="86" xfId="0" applyNumberFormat="1" applyFont="1" applyFill="1" applyBorder="1" quotePrefix="1"/>
    <xf numFmtId="3" fontId="14" fillId="3" borderId="87" xfId="0" applyNumberFormat="1" applyFont="1" applyFill="1" applyBorder="1" quotePrefix="1"/>
    <xf numFmtId="3" fontId="14" fillId="3" borderId="88" xfId="0" applyNumberFormat="1" applyFont="1" applyFill="1" applyBorder="1" quotePrefix="1"/>
    <xf numFmtId="0" fontId="15" fillId="0" borderId="0" xfId="0" applyFont="1"/>
    <xf numFmtId="3" fontId="4" fillId="3" borderId="0" xfId="0" applyNumberFormat="1" applyFont="1" applyFill="1" applyBorder="1" applyAlignment="1">
      <alignment horizontal="center" wrapText="1"/>
    </xf>
    <xf numFmtId="0" fontId="11" fillId="0" borderId="89" xfId="0" applyFont="1" applyBorder="1" applyAlignment="1">
      <alignment horizontal="center"/>
    </xf>
    <xf numFmtId="3" fontId="3" fillId="3" borderId="90" xfId="0" applyNumberFormat="1" applyFont="1" applyFill="1" applyBorder="1" applyAlignment="1">
      <alignment horizontal="center" vertical="center" wrapText="1"/>
    </xf>
    <xf numFmtId="3" fontId="3" fillId="3" borderId="91" xfId="0" applyNumberFormat="1" applyFont="1" applyFill="1" applyBorder="1" applyAlignment="1">
      <alignment horizontal="center" vertical="center" wrapText="1"/>
    </xf>
    <xf numFmtId="3" fontId="3" fillId="3" borderId="92" xfId="0" applyNumberFormat="1" applyFont="1" applyFill="1" applyBorder="1" applyAlignment="1">
      <alignment horizontal="center" vertical="center" wrapText="1"/>
    </xf>
    <xf numFmtId="3" fontId="3" fillId="3" borderId="82" xfId="0" applyNumberFormat="1" applyFont="1" applyFill="1" applyBorder="1" applyAlignment="1">
      <alignment horizontal="center" vertical="center" wrapText="1"/>
    </xf>
    <xf numFmtId="3" fontId="3" fillId="3" borderId="93" xfId="0" applyNumberFormat="1" applyFont="1" applyFill="1" applyBorder="1" applyAlignment="1">
      <alignment horizontal="center" vertical="center" wrapText="1"/>
    </xf>
    <xf numFmtId="3" fontId="3" fillId="3" borderId="81" xfId="0" applyNumberFormat="1" applyFont="1" applyFill="1" applyBorder="1" applyAlignment="1">
      <alignment horizontal="center" vertical="center" wrapText="1"/>
    </xf>
    <xf numFmtId="49" fontId="8" fillId="3" borderId="94" xfId="0" applyNumberFormat="1" applyFont="1" applyFill="1" applyBorder="1" applyAlignment="1">
      <alignment horizontal="center" vertical="center" wrapText="1"/>
    </xf>
    <xf numFmtId="49" fontId="8" fillId="3" borderId="95" xfId="0" applyNumberFormat="1" applyFont="1" applyFill="1" applyBorder="1" applyAlignment="1">
      <alignment horizontal="center" vertical="center" wrapText="1"/>
    </xf>
    <xf numFmtId="49" fontId="9" fillId="3" borderId="96" xfId="0" applyNumberFormat="1" applyFont="1" applyFill="1" applyBorder="1" applyAlignment="1">
      <alignment horizontal="center" vertical="center" wrapText="1"/>
    </xf>
    <xf numFmtId="49" fontId="9" fillId="3" borderId="84" xfId="0" applyNumberFormat="1" applyFont="1" applyFill="1" applyBorder="1" applyAlignment="1">
      <alignment horizontal="center" vertical="center" wrapText="1"/>
    </xf>
    <xf numFmtId="0" fontId="9" fillId="3" borderId="97" xfId="0" applyFont="1" applyFill="1" applyBorder="1" applyAlignment="1">
      <alignment horizontal="left" vertical="center" wrapText="1"/>
    </xf>
    <xf numFmtId="0" fontId="9" fillId="3" borderId="86" xfId="0" applyFont="1" applyFill="1" applyBorder="1" applyAlignment="1">
      <alignment horizontal="left" vertical="center" wrapText="1"/>
    </xf>
    <xf numFmtId="3" fontId="14" fillId="3" borderId="92" xfId="0" applyNumberFormat="1" applyFont="1" applyFill="1" applyBorder="1" applyAlignment="1" quotePrefix="1">
      <alignment horizontal="left"/>
    </xf>
    <xf numFmtId="3" fontId="14" fillId="3" borderId="82" xfId="0" applyNumberFormat="1" applyFont="1" applyFill="1" applyBorder="1" applyAlignment="1" quotePrefix="1">
      <alignment horizontal="left"/>
    </xf>
    <xf numFmtId="3" fontId="14" fillId="3" borderId="81" xfId="0" applyNumberFormat="1" applyFont="1" applyFill="1" applyBorder="1" applyAlignment="1" quotePrefix="1">
      <alignment horizontal="left"/>
    </xf>
    <xf numFmtId="3" fontId="7" fillId="4" borderId="98" xfId="0" applyNumberFormat="1" applyFont="1" applyFill="1" applyBorder="1" applyAlignment="1">
      <alignment horizontal="center" textRotation="90" wrapText="1"/>
    </xf>
    <xf numFmtId="3" fontId="7" fillId="4" borderId="99" xfId="0" applyNumberFormat="1" applyFont="1" applyFill="1" applyBorder="1" applyAlignment="1">
      <alignment horizontal="center" textRotation="90" wrapText="1"/>
    </xf>
    <xf numFmtId="3" fontId="7" fillId="4" borderId="100" xfId="0" applyNumberFormat="1" applyFont="1" applyFill="1" applyBorder="1" applyAlignment="1">
      <alignment horizontal="center" textRotation="90" wrapText="1"/>
    </xf>
    <xf numFmtId="3" fontId="7" fillId="4" borderId="101" xfId="0" applyNumberFormat="1" applyFont="1" applyFill="1" applyBorder="1" applyAlignment="1">
      <alignment horizontal="center" textRotation="90" wrapText="1"/>
    </xf>
    <xf numFmtId="3" fontId="7" fillId="4" borderId="102" xfId="0" applyNumberFormat="1" applyFont="1" applyFill="1" applyBorder="1" applyAlignment="1">
      <alignment horizontal="center" textRotation="90" wrapText="1"/>
    </xf>
    <xf numFmtId="3" fontId="7" fillId="4" borderId="103" xfId="0" applyNumberFormat="1" applyFont="1" applyFill="1" applyBorder="1" applyAlignment="1">
      <alignment horizontal="center" textRotation="90" wrapText="1"/>
    </xf>
    <xf numFmtId="3" fontId="7" fillId="4" borderId="104" xfId="0" applyNumberFormat="1" applyFont="1" applyFill="1" applyBorder="1" applyAlignment="1">
      <alignment horizontal="center" textRotation="90" wrapText="1"/>
    </xf>
    <xf numFmtId="3" fontId="7" fillId="4" borderId="105" xfId="0" applyNumberFormat="1" applyFont="1" applyFill="1" applyBorder="1" applyAlignment="1">
      <alignment horizontal="center" textRotation="90" wrapText="1"/>
    </xf>
    <xf numFmtId="3" fontId="7" fillId="4" borderId="106" xfId="0" applyNumberFormat="1" applyFont="1" applyFill="1" applyBorder="1" applyAlignment="1">
      <alignment horizontal="center" textRotation="90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5" fillId="3" borderId="82" xfId="0" applyNumberFormat="1" applyFont="1" applyFill="1" applyBorder="1" applyAlignment="1">
      <alignment horizontal="center" vertical="center" wrapText="1"/>
    </xf>
    <xf numFmtId="3" fontId="7" fillId="4" borderId="107" xfId="0" applyNumberFormat="1" applyFont="1" applyFill="1" applyBorder="1" applyAlignment="1">
      <alignment horizontal="center" textRotation="90" wrapText="1"/>
    </xf>
    <xf numFmtId="3" fontId="7" fillId="4" borderId="108" xfId="0" applyNumberFormat="1" applyFont="1" applyFill="1" applyBorder="1" applyAlignment="1">
      <alignment horizontal="center" textRotation="90" wrapText="1"/>
    </xf>
    <xf numFmtId="3" fontId="7" fillId="4" borderId="109" xfId="0" applyNumberFormat="1" applyFont="1" applyFill="1" applyBorder="1" applyAlignment="1">
      <alignment horizontal="center" textRotation="90" wrapText="1"/>
    </xf>
    <xf numFmtId="3" fontId="5" fillId="3" borderId="110" xfId="0" applyNumberFormat="1" applyFont="1" applyFill="1" applyBorder="1" applyAlignment="1">
      <alignment horizontal="center" vertical="center" wrapText="1"/>
    </xf>
    <xf numFmtId="3" fontId="7" fillId="4" borderId="111" xfId="0" applyNumberFormat="1" applyFont="1" applyFill="1" applyBorder="1" applyAlignment="1">
      <alignment horizontal="center" textRotation="90" wrapText="1"/>
    </xf>
    <xf numFmtId="3" fontId="7" fillId="4" borderId="112" xfId="0" applyNumberFormat="1" applyFont="1" applyFill="1" applyBorder="1" applyAlignment="1">
      <alignment horizontal="center" textRotation="90" wrapText="1"/>
    </xf>
    <xf numFmtId="3" fontId="7" fillId="4" borderId="113" xfId="0" applyNumberFormat="1" applyFont="1" applyFill="1" applyBorder="1" applyAlignment="1">
      <alignment horizontal="center" textRotation="90" wrapText="1"/>
    </xf>
    <xf numFmtId="3" fontId="7" fillId="4" borderId="114" xfId="0" applyNumberFormat="1" applyFont="1" applyFill="1" applyBorder="1" applyAlignment="1">
      <alignment horizontal="center" textRotation="90" wrapText="1"/>
    </xf>
    <xf numFmtId="3" fontId="7" fillId="4" borderId="115" xfId="0" applyNumberFormat="1" applyFont="1" applyFill="1" applyBorder="1" applyAlignment="1">
      <alignment horizontal="center" textRotation="90" wrapText="1"/>
    </xf>
    <xf numFmtId="3" fontId="7" fillId="4" borderId="116" xfId="0" applyNumberFormat="1" applyFont="1" applyFill="1" applyBorder="1" applyAlignment="1">
      <alignment horizontal="center" textRotation="90" wrapText="1"/>
    </xf>
    <xf numFmtId="3" fontId="7" fillId="4" borderId="117" xfId="0" applyNumberFormat="1" applyFont="1" applyFill="1" applyBorder="1" applyAlignment="1">
      <alignment horizontal="center" textRotation="90" wrapText="1"/>
    </xf>
    <xf numFmtId="3" fontId="7" fillId="4" borderId="118" xfId="0" applyNumberFormat="1" applyFont="1" applyFill="1" applyBorder="1" applyAlignment="1">
      <alignment horizontal="center" textRotation="90" wrapText="1"/>
    </xf>
    <xf numFmtId="3" fontId="7" fillId="4" borderId="119" xfId="0" applyNumberFormat="1" applyFont="1" applyFill="1" applyBorder="1" applyAlignment="1">
      <alignment horizontal="center" textRotation="90" wrapText="1"/>
    </xf>
    <xf numFmtId="3" fontId="7" fillId="4" borderId="120" xfId="0" applyNumberFormat="1" applyFont="1" applyFill="1" applyBorder="1" applyAlignment="1">
      <alignment horizontal="center" textRotation="90" wrapText="1"/>
    </xf>
    <xf numFmtId="3" fontId="7" fillId="4" borderId="121" xfId="0" applyNumberFormat="1" applyFont="1" applyFill="1" applyBorder="1" applyAlignment="1">
      <alignment horizontal="center" textRotation="90" wrapText="1"/>
    </xf>
    <xf numFmtId="3" fontId="7" fillId="4" borderId="122" xfId="0" applyNumberFormat="1" applyFont="1" applyFill="1" applyBorder="1" applyAlignment="1">
      <alignment horizontal="center" textRotation="90" wrapText="1"/>
    </xf>
    <xf numFmtId="0" fontId="2" fillId="5" borderId="90" xfId="0" applyFont="1" applyFill="1" applyBorder="1" applyAlignment="1">
      <alignment horizontal="center" vertical="center" wrapText="1"/>
    </xf>
    <xf numFmtId="0" fontId="2" fillId="5" borderId="91" xfId="0" applyFont="1" applyFill="1" applyBorder="1" applyAlignment="1">
      <alignment horizontal="center" vertical="center" wrapText="1"/>
    </xf>
    <xf numFmtId="0" fontId="2" fillId="5" borderId="93" xfId="0" applyFont="1" applyFill="1" applyBorder="1" applyAlignment="1">
      <alignment horizontal="center" vertical="center" wrapText="1"/>
    </xf>
    <xf numFmtId="0" fontId="2" fillId="5" borderId="12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24" xfId="0" applyFont="1" applyFill="1" applyBorder="1" applyAlignment="1">
      <alignment horizontal="center" vertical="center" wrapText="1"/>
    </xf>
    <xf numFmtId="3" fontId="4" fillId="3" borderId="125" xfId="0" applyNumberFormat="1" applyFont="1" applyFill="1" applyBorder="1" applyAlignment="1">
      <alignment horizontal="center" vertical="center" wrapText="1"/>
    </xf>
    <xf numFmtId="3" fontId="4" fillId="3" borderId="126" xfId="0" applyNumberFormat="1" applyFont="1" applyFill="1" applyBorder="1" applyAlignment="1">
      <alignment horizontal="center" vertical="center" wrapText="1"/>
    </xf>
    <xf numFmtId="3" fontId="4" fillId="3" borderId="127" xfId="0" applyNumberFormat="1" applyFont="1" applyFill="1" applyBorder="1" applyAlignment="1">
      <alignment horizontal="center" vertical="center" wrapText="1"/>
    </xf>
    <xf numFmtId="3" fontId="5" fillId="3" borderId="90" xfId="0" applyNumberFormat="1" applyFont="1" applyFill="1" applyBorder="1" applyAlignment="1">
      <alignment horizontal="center" vertical="center" wrapText="1"/>
    </xf>
    <xf numFmtId="3" fontId="5" fillId="3" borderId="123" xfId="0" applyNumberFormat="1" applyFont="1" applyFill="1" applyBorder="1" applyAlignment="1">
      <alignment horizontal="center" vertical="center" wrapText="1"/>
    </xf>
    <xf numFmtId="3" fontId="5" fillId="3" borderId="92" xfId="0" applyNumberFormat="1" applyFont="1" applyFill="1" applyBorder="1" applyAlignment="1">
      <alignment horizontal="center" vertical="center" wrapText="1"/>
    </xf>
    <xf numFmtId="3" fontId="4" fillId="3" borderId="128" xfId="0" applyNumberFormat="1" applyFont="1" applyFill="1" applyBorder="1" applyAlignment="1">
      <alignment horizontal="center" wrapText="1"/>
    </xf>
    <xf numFmtId="3" fontId="4" fillId="3" borderId="129" xfId="0" applyNumberFormat="1" applyFont="1" applyFill="1" applyBorder="1" applyAlignment="1">
      <alignment horizontal="center" wrapText="1"/>
    </xf>
    <xf numFmtId="3" fontId="4" fillId="3" borderId="0" xfId="0" applyNumberFormat="1" applyFont="1" applyFill="1" applyBorder="1" applyAlignment="1">
      <alignment horizontal="center" wrapText="1"/>
    </xf>
    <xf numFmtId="3" fontId="4" fillId="3" borderId="124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D407E-FDD3-488F-B2F8-61B193CDBB6A}">
  <dimension ref="A1:BH62"/>
  <sheetViews>
    <sheetView tabSelected="1" workbookViewId="0" topLeftCell="A1">
      <pane xSplit="3" ySplit="8" topLeftCell="AL42" activePane="bottomRight" state="frozen"/>
      <selection pane="topRight" activeCell="D1" sqref="D1"/>
      <selection pane="bottomLeft" activeCell="A9" sqref="A9"/>
      <selection pane="bottomRight" activeCell="A1" sqref="A1:C6"/>
    </sheetView>
  </sheetViews>
  <sheetFormatPr defaultColWidth="9.140625" defaultRowHeight="15"/>
  <cols>
    <col min="1" max="1" width="4.7109375" style="0" customWidth="1"/>
    <col min="2" max="2" width="9.28125" style="0" customWidth="1"/>
    <col min="3" max="3" width="41.00390625" style="0" customWidth="1"/>
    <col min="4" max="4" width="15.00390625" style="0" customWidth="1"/>
    <col min="5" max="5" width="15.421875" style="0" customWidth="1"/>
    <col min="6" max="6" width="14.28125" style="0" customWidth="1"/>
    <col min="7" max="7" width="12.8515625" style="0" customWidth="1"/>
    <col min="8" max="8" width="7.28125" style="0" customWidth="1"/>
    <col min="9" max="9" width="13.00390625" style="0" customWidth="1"/>
    <col min="10" max="10" width="10.00390625" style="0" customWidth="1"/>
    <col min="11" max="11" width="12.7109375" style="0" customWidth="1"/>
    <col min="12" max="12" width="11.57421875" style="0" customWidth="1"/>
    <col min="13" max="13" width="12.8515625" style="0" customWidth="1"/>
    <col min="14" max="14" width="10.421875" style="0" customWidth="1"/>
    <col min="15" max="15" width="9.8515625" style="0" customWidth="1"/>
    <col min="16" max="16" width="10.57421875" style="0" customWidth="1"/>
    <col min="17" max="18" width="13.28125" style="0" customWidth="1"/>
    <col min="19" max="19" width="13.00390625" style="0" customWidth="1"/>
    <col min="20" max="20" width="10.7109375" style="0" customWidth="1"/>
    <col min="21" max="21" width="12.421875" style="0" customWidth="1"/>
    <col min="22" max="22" width="9.8515625" style="0" customWidth="1"/>
    <col min="23" max="23" width="8.8515625" style="0" customWidth="1"/>
    <col min="24" max="24" width="8.7109375" style="0" customWidth="1"/>
    <col min="25" max="25" width="9.57421875" style="0" customWidth="1"/>
    <col min="26" max="26" width="3.8515625" style="0" customWidth="1"/>
    <col min="27" max="27" width="9.140625" style="0" customWidth="1"/>
    <col min="28" max="28" width="10.00390625" style="0" customWidth="1"/>
    <col min="29" max="29" width="5.57421875" style="0" customWidth="1"/>
    <col min="30" max="30" width="10.57421875" style="0" customWidth="1"/>
    <col min="31" max="31" width="11.140625" style="0" customWidth="1"/>
    <col min="32" max="32" width="7.57421875" style="0" customWidth="1"/>
    <col min="33" max="33" width="12.421875" style="0" customWidth="1"/>
    <col min="34" max="34" width="6.28125" style="0" customWidth="1"/>
    <col min="35" max="36" width="10.8515625" style="0" customWidth="1"/>
    <col min="37" max="37" width="11.57421875" style="0" customWidth="1"/>
    <col min="38" max="38" width="10.00390625" style="0" customWidth="1"/>
    <col min="39" max="39" width="10.8515625" style="0" customWidth="1"/>
    <col min="40" max="40" width="11.00390625" style="0" customWidth="1"/>
    <col min="41" max="41" width="12.28125" style="0" customWidth="1"/>
    <col min="42" max="42" width="9.7109375" style="0" customWidth="1"/>
    <col min="43" max="43" width="4.140625" style="0" customWidth="1"/>
    <col min="44" max="44" width="9.7109375" style="0" customWidth="1"/>
    <col min="45" max="45" width="8.8515625" style="0" customWidth="1"/>
    <col min="46" max="46" width="6.28125" style="0" customWidth="1"/>
    <col min="47" max="47" width="9.7109375" style="0" customWidth="1"/>
    <col min="48" max="49" width="8.57421875" style="0" customWidth="1"/>
    <col min="50" max="50" width="4.7109375" style="0" customWidth="1"/>
    <col min="51" max="51" width="7.7109375" style="0" customWidth="1"/>
    <col min="52" max="52" width="7.421875" style="0" customWidth="1"/>
    <col min="53" max="53" width="4.7109375" style="0" customWidth="1"/>
    <col min="54" max="54" width="4.57421875" style="0" customWidth="1"/>
    <col min="55" max="55" width="4.7109375" style="0" customWidth="1"/>
    <col min="56" max="56" width="4.140625" style="0" customWidth="1"/>
    <col min="57" max="57" width="4.7109375" style="0" customWidth="1"/>
    <col min="58" max="59" width="10.57421875" style="0" customWidth="1"/>
    <col min="60" max="60" width="9.140625" style="0" customWidth="1"/>
    <col min="257" max="257" width="5.8515625" style="0" customWidth="1"/>
    <col min="258" max="258" width="11.00390625" style="0" customWidth="1"/>
    <col min="259" max="259" width="41.8515625" style="0" customWidth="1"/>
    <col min="260" max="316" width="14.421875" style="0" customWidth="1"/>
    <col min="513" max="513" width="5.8515625" style="0" customWidth="1"/>
    <col min="514" max="514" width="11.00390625" style="0" customWidth="1"/>
    <col min="515" max="515" width="41.8515625" style="0" customWidth="1"/>
    <col min="516" max="572" width="14.421875" style="0" customWidth="1"/>
    <col min="769" max="769" width="5.8515625" style="0" customWidth="1"/>
    <col min="770" max="770" width="11.00390625" style="0" customWidth="1"/>
    <col min="771" max="771" width="41.8515625" style="0" customWidth="1"/>
    <col min="772" max="828" width="14.421875" style="0" customWidth="1"/>
    <col min="1025" max="1025" width="5.8515625" style="0" customWidth="1"/>
    <col min="1026" max="1026" width="11.00390625" style="0" customWidth="1"/>
    <col min="1027" max="1027" width="41.8515625" style="0" customWidth="1"/>
    <col min="1028" max="1084" width="14.421875" style="0" customWidth="1"/>
    <col min="1281" max="1281" width="5.8515625" style="0" customWidth="1"/>
    <col min="1282" max="1282" width="11.00390625" style="0" customWidth="1"/>
    <col min="1283" max="1283" width="41.8515625" style="0" customWidth="1"/>
    <col min="1284" max="1340" width="14.421875" style="0" customWidth="1"/>
    <col min="1537" max="1537" width="5.8515625" style="0" customWidth="1"/>
    <col min="1538" max="1538" width="11.00390625" style="0" customWidth="1"/>
    <col min="1539" max="1539" width="41.8515625" style="0" customWidth="1"/>
    <col min="1540" max="1596" width="14.421875" style="0" customWidth="1"/>
    <col min="1793" max="1793" width="5.8515625" style="0" customWidth="1"/>
    <col min="1794" max="1794" width="11.00390625" style="0" customWidth="1"/>
    <col min="1795" max="1795" width="41.8515625" style="0" customWidth="1"/>
    <col min="1796" max="1852" width="14.421875" style="0" customWidth="1"/>
    <col min="2049" max="2049" width="5.8515625" style="0" customWidth="1"/>
    <col min="2050" max="2050" width="11.00390625" style="0" customWidth="1"/>
    <col min="2051" max="2051" width="41.8515625" style="0" customWidth="1"/>
    <col min="2052" max="2108" width="14.421875" style="0" customWidth="1"/>
    <col min="2305" max="2305" width="5.8515625" style="0" customWidth="1"/>
    <col min="2306" max="2306" width="11.00390625" style="0" customWidth="1"/>
    <col min="2307" max="2307" width="41.8515625" style="0" customWidth="1"/>
    <col min="2308" max="2364" width="14.421875" style="0" customWidth="1"/>
    <col min="2561" max="2561" width="5.8515625" style="0" customWidth="1"/>
    <col min="2562" max="2562" width="11.00390625" style="0" customWidth="1"/>
    <col min="2563" max="2563" width="41.8515625" style="0" customWidth="1"/>
    <col min="2564" max="2620" width="14.421875" style="0" customWidth="1"/>
    <col min="2817" max="2817" width="5.8515625" style="0" customWidth="1"/>
    <col min="2818" max="2818" width="11.00390625" style="0" customWidth="1"/>
    <col min="2819" max="2819" width="41.8515625" style="0" customWidth="1"/>
    <col min="2820" max="2876" width="14.421875" style="0" customWidth="1"/>
    <col min="3073" max="3073" width="5.8515625" style="0" customWidth="1"/>
    <col min="3074" max="3074" width="11.00390625" style="0" customWidth="1"/>
    <col min="3075" max="3075" width="41.8515625" style="0" customWidth="1"/>
    <col min="3076" max="3132" width="14.421875" style="0" customWidth="1"/>
    <col min="3329" max="3329" width="5.8515625" style="0" customWidth="1"/>
    <col min="3330" max="3330" width="11.00390625" style="0" customWidth="1"/>
    <col min="3331" max="3331" width="41.8515625" style="0" customWidth="1"/>
    <col min="3332" max="3388" width="14.421875" style="0" customWidth="1"/>
    <col min="3585" max="3585" width="5.8515625" style="0" customWidth="1"/>
    <col min="3586" max="3586" width="11.00390625" style="0" customWidth="1"/>
    <col min="3587" max="3587" width="41.8515625" style="0" customWidth="1"/>
    <col min="3588" max="3644" width="14.421875" style="0" customWidth="1"/>
    <col min="3841" max="3841" width="5.8515625" style="0" customWidth="1"/>
    <col min="3842" max="3842" width="11.00390625" style="0" customWidth="1"/>
    <col min="3843" max="3843" width="41.8515625" style="0" customWidth="1"/>
    <col min="3844" max="3900" width="14.421875" style="0" customWidth="1"/>
    <col min="4097" max="4097" width="5.8515625" style="0" customWidth="1"/>
    <col min="4098" max="4098" width="11.00390625" style="0" customWidth="1"/>
    <col min="4099" max="4099" width="41.8515625" style="0" customWidth="1"/>
    <col min="4100" max="4156" width="14.421875" style="0" customWidth="1"/>
    <col min="4353" max="4353" width="5.8515625" style="0" customWidth="1"/>
    <col min="4354" max="4354" width="11.00390625" style="0" customWidth="1"/>
    <col min="4355" max="4355" width="41.8515625" style="0" customWidth="1"/>
    <col min="4356" max="4412" width="14.421875" style="0" customWidth="1"/>
    <col min="4609" max="4609" width="5.8515625" style="0" customWidth="1"/>
    <col min="4610" max="4610" width="11.00390625" style="0" customWidth="1"/>
    <col min="4611" max="4611" width="41.8515625" style="0" customWidth="1"/>
    <col min="4612" max="4668" width="14.421875" style="0" customWidth="1"/>
    <col min="4865" max="4865" width="5.8515625" style="0" customWidth="1"/>
    <col min="4866" max="4866" width="11.00390625" style="0" customWidth="1"/>
    <col min="4867" max="4867" width="41.8515625" style="0" customWidth="1"/>
    <col min="4868" max="4924" width="14.421875" style="0" customWidth="1"/>
    <col min="5121" max="5121" width="5.8515625" style="0" customWidth="1"/>
    <col min="5122" max="5122" width="11.00390625" style="0" customWidth="1"/>
    <col min="5123" max="5123" width="41.8515625" style="0" customWidth="1"/>
    <col min="5124" max="5180" width="14.421875" style="0" customWidth="1"/>
    <col min="5377" max="5377" width="5.8515625" style="0" customWidth="1"/>
    <col min="5378" max="5378" width="11.00390625" style="0" customWidth="1"/>
    <col min="5379" max="5379" width="41.8515625" style="0" customWidth="1"/>
    <col min="5380" max="5436" width="14.421875" style="0" customWidth="1"/>
    <col min="5633" max="5633" width="5.8515625" style="0" customWidth="1"/>
    <col min="5634" max="5634" width="11.00390625" style="0" customWidth="1"/>
    <col min="5635" max="5635" width="41.8515625" style="0" customWidth="1"/>
    <col min="5636" max="5692" width="14.421875" style="0" customWidth="1"/>
    <col min="5889" max="5889" width="5.8515625" style="0" customWidth="1"/>
    <col min="5890" max="5890" width="11.00390625" style="0" customWidth="1"/>
    <col min="5891" max="5891" width="41.8515625" style="0" customWidth="1"/>
    <col min="5892" max="5948" width="14.421875" style="0" customWidth="1"/>
    <col min="6145" max="6145" width="5.8515625" style="0" customWidth="1"/>
    <col min="6146" max="6146" width="11.00390625" style="0" customWidth="1"/>
    <col min="6147" max="6147" width="41.8515625" style="0" customWidth="1"/>
    <col min="6148" max="6204" width="14.421875" style="0" customWidth="1"/>
    <col min="6401" max="6401" width="5.8515625" style="0" customWidth="1"/>
    <col min="6402" max="6402" width="11.00390625" style="0" customWidth="1"/>
    <col min="6403" max="6403" width="41.8515625" style="0" customWidth="1"/>
    <col min="6404" max="6460" width="14.421875" style="0" customWidth="1"/>
    <col min="6657" max="6657" width="5.8515625" style="0" customWidth="1"/>
    <col min="6658" max="6658" width="11.00390625" style="0" customWidth="1"/>
    <col min="6659" max="6659" width="41.8515625" style="0" customWidth="1"/>
    <col min="6660" max="6716" width="14.421875" style="0" customWidth="1"/>
    <col min="6913" max="6913" width="5.8515625" style="0" customWidth="1"/>
    <col min="6914" max="6914" width="11.00390625" style="0" customWidth="1"/>
    <col min="6915" max="6915" width="41.8515625" style="0" customWidth="1"/>
    <col min="6916" max="6972" width="14.421875" style="0" customWidth="1"/>
    <col min="7169" max="7169" width="5.8515625" style="0" customWidth="1"/>
    <col min="7170" max="7170" width="11.00390625" style="0" customWidth="1"/>
    <col min="7171" max="7171" width="41.8515625" style="0" customWidth="1"/>
    <col min="7172" max="7228" width="14.421875" style="0" customWidth="1"/>
    <col min="7425" max="7425" width="5.8515625" style="0" customWidth="1"/>
    <col min="7426" max="7426" width="11.00390625" style="0" customWidth="1"/>
    <col min="7427" max="7427" width="41.8515625" style="0" customWidth="1"/>
    <col min="7428" max="7484" width="14.421875" style="0" customWidth="1"/>
    <col min="7681" max="7681" width="5.8515625" style="0" customWidth="1"/>
    <col min="7682" max="7682" width="11.00390625" style="0" customWidth="1"/>
    <col min="7683" max="7683" width="41.8515625" style="0" customWidth="1"/>
    <col min="7684" max="7740" width="14.421875" style="0" customWidth="1"/>
    <col min="7937" max="7937" width="5.8515625" style="0" customWidth="1"/>
    <col min="7938" max="7938" width="11.00390625" style="0" customWidth="1"/>
    <col min="7939" max="7939" width="41.8515625" style="0" customWidth="1"/>
    <col min="7940" max="7996" width="14.421875" style="0" customWidth="1"/>
    <col min="8193" max="8193" width="5.8515625" style="0" customWidth="1"/>
    <col min="8194" max="8194" width="11.00390625" style="0" customWidth="1"/>
    <col min="8195" max="8195" width="41.8515625" style="0" customWidth="1"/>
    <col min="8196" max="8252" width="14.421875" style="0" customWidth="1"/>
    <col min="8449" max="8449" width="5.8515625" style="0" customWidth="1"/>
    <col min="8450" max="8450" width="11.00390625" style="0" customWidth="1"/>
    <col min="8451" max="8451" width="41.8515625" style="0" customWidth="1"/>
    <col min="8452" max="8508" width="14.421875" style="0" customWidth="1"/>
    <col min="8705" max="8705" width="5.8515625" style="0" customWidth="1"/>
    <col min="8706" max="8706" width="11.00390625" style="0" customWidth="1"/>
    <col min="8707" max="8707" width="41.8515625" style="0" customWidth="1"/>
    <col min="8708" max="8764" width="14.421875" style="0" customWidth="1"/>
    <col min="8961" max="8961" width="5.8515625" style="0" customWidth="1"/>
    <col min="8962" max="8962" width="11.00390625" style="0" customWidth="1"/>
    <col min="8963" max="8963" width="41.8515625" style="0" customWidth="1"/>
    <col min="8964" max="9020" width="14.421875" style="0" customWidth="1"/>
    <col min="9217" max="9217" width="5.8515625" style="0" customWidth="1"/>
    <col min="9218" max="9218" width="11.00390625" style="0" customWidth="1"/>
    <col min="9219" max="9219" width="41.8515625" style="0" customWidth="1"/>
    <col min="9220" max="9276" width="14.421875" style="0" customWidth="1"/>
    <col min="9473" max="9473" width="5.8515625" style="0" customWidth="1"/>
    <col min="9474" max="9474" width="11.00390625" style="0" customWidth="1"/>
    <col min="9475" max="9475" width="41.8515625" style="0" customWidth="1"/>
    <col min="9476" max="9532" width="14.421875" style="0" customWidth="1"/>
    <col min="9729" max="9729" width="5.8515625" style="0" customWidth="1"/>
    <col min="9730" max="9730" width="11.00390625" style="0" customWidth="1"/>
    <col min="9731" max="9731" width="41.8515625" style="0" customWidth="1"/>
    <col min="9732" max="9788" width="14.421875" style="0" customWidth="1"/>
    <col min="9985" max="9985" width="5.8515625" style="0" customWidth="1"/>
    <col min="9986" max="9986" width="11.00390625" style="0" customWidth="1"/>
    <col min="9987" max="9987" width="41.8515625" style="0" customWidth="1"/>
    <col min="9988" max="10044" width="14.421875" style="0" customWidth="1"/>
    <col min="10241" max="10241" width="5.8515625" style="0" customWidth="1"/>
    <col min="10242" max="10242" width="11.00390625" style="0" customWidth="1"/>
    <col min="10243" max="10243" width="41.8515625" style="0" customWidth="1"/>
    <col min="10244" max="10300" width="14.421875" style="0" customWidth="1"/>
    <col min="10497" max="10497" width="5.8515625" style="0" customWidth="1"/>
    <col min="10498" max="10498" width="11.00390625" style="0" customWidth="1"/>
    <col min="10499" max="10499" width="41.8515625" style="0" customWidth="1"/>
    <col min="10500" max="10556" width="14.421875" style="0" customWidth="1"/>
    <col min="10753" max="10753" width="5.8515625" style="0" customWidth="1"/>
    <col min="10754" max="10754" width="11.00390625" style="0" customWidth="1"/>
    <col min="10755" max="10755" width="41.8515625" style="0" customWidth="1"/>
    <col min="10756" max="10812" width="14.421875" style="0" customWidth="1"/>
    <col min="11009" max="11009" width="5.8515625" style="0" customWidth="1"/>
    <col min="11010" max="11010" width="11.00390625" style="0" customWidth="1"/>
    <col min="11011" max="11011" width="41.8515625" style="0" customWidth="1"/>
    <col min="11012" max="11068" width="14.421875" style="0" customWidth="1"/>
    <col min="11265" max="11265" width="5.8515625" style="0" customWidth="1"/>
    <col min="11266" max="11266" width="11.00390625" style="0" customWidth="1"/>
    <col min="11267" max="11267" width="41.8515625" style="0" customWidth="1"/>
    <col min="11268" max="11324" width="14.421875" style="0" customWidth="1"/>
    <col min="11521" max="11521" width="5.8515625" style="0" customWidth="1"/>
    <col min="11522" max="11522" width="11.00390625" style="0" customWidth="1"/>
    <col min="11523" max="11523" width="41.8515625" style="0" customWidth="1"/>
    <col min="11524" max="11580" width="14.421875" style="0" customWidth="1"/>
    <col min="11777" max="11777" width="5.8515625" style="0" customWidth="1"/>
    <col min="11778" max="11778" width="11.00390625" style="0" customWidth="1"/>
    <col min="11779" max="11779" width="41.8515625" style="0" customWidth="1"/>
    <col min="11780" max="11836" width="14.421875" style="0" customWidth="1"/>
    <col min="12033" max="12033" width="5.8515625" style="0" customWidth="1"/>
    <col min="12034" max="12034" width="11.00390625" style="0" customWidth="1"/>
    <col min="12035" max="12035" width="41.8515625" style="0" customWidth="1"/>
    <col min="12036" max="12092" width="14.421875" style="0" customWidth="1"/>
    <col min="12289" max="12289" width="5.8515625" style="0" customWidth="1"/>
    <col min="12290" max="12290" width="11.00390625" style="0" customWidth="1"/>
    <col min="12291" max="12291" width="41.8515625" style="0" customWidth="1"/>
    <col min="12292" max="12348" width="14.421875" style="0" customWidth="1"/>
    <col min="12545" max="12545" width="5.8515625" style="0" customWidth="1"/>
    <col min="12546" max="12546" width="11.00390625" style="0" customWidth="1"/>
    <col min="12547" max="12547" width="41.8515625" style="0" customWidth="1"/>
    <col min="12548" max="12604" width="14.421875" style="0" customWidth="1"/>
    <col min="12801" max="12801" width="5.8515625" style="0" customWidth="1"/>
    <col min="12802" max="12802" width="11.00390625" style="0" customWidth="1"/>
    <col min="12803" max="12803" width="41.8515625" style="0" customWidth="1"/>
    <col min="12804" max="12860" width="14.421875" style="0" customWidth="1"/>
    <col min="13057" max="13057" width="5.8515625" style="0" customWidth="1"/>
    <col min="13058" max="13058" width="11.00390625" style="0" customWidth="1"/>
    <col min="13059" max="13059" width="41.8515625" style="0" customWidth="1"/>
    <col min="13060" max="13116" width="14.421875" style="0" customWidth="1"/>
    <col min="13313" max="13313" width="5.8515625" style="0" customWidth="1"/>
    <col min="13314" max="13314" width="11.00390625" style="0" customWidth="1"/>
    <col min="13315" max="13315" width="41.8515625" style="0" customWidth="1"/>
    <col min="13316" max="13372" width="14.421875" style="0" customWidth="1"/>
    <col min="13569" max="13569" width="5.8515625" style="0" customWidth="1"/>
    <col min="13570" max="13570" width="11.00390625" style="0" customWidth="1"/>
    <col min="13571" max="13571" width="41.8515625" style="0" customWidth="1"/>
    <col min="13572" max="13628" width="14.421875" style="0" customWidth="1"/>
    <col min="13825" max="13825" width="5.8515625" style="0" customWidth="1"/>
    <col min="13826" max="13826" width="11.00390625" style="0" customWidth="1"/>
    <col min="13827" max="13827" width="41.8515625" style="0" customWidth="1"/>
    <col min="13828" max="13884" width="14.421875" style="0" customWidth="1"/>
    <col min="14081" max="14081" width="5.8515625" style="0" customWidth="1"/>
    <col min="14082" max="14082" width="11.00390625" style="0" customWidth="1"/>
    <col min="14083" max="14083" width="41.8515625" style="0" customWidth="1"/>
    <col min="14084" max="14140" width="14.421875" style="0" customWidth="1"/>
    <col min="14337" max="14337" width="5.8515625" style="0" customWidth="1"/>
    <col min="14338" max="14338" width="11.00390625" style="0" customWidth="1"/>
    <col min="14339" max="14339" width="41.8515625" style="0" customWidth="1"/>
    <col min="14340" max="14396" width="14.421875" style="0" customWidth="1"/>
    <col min="14593" max="14593" width="5.8515625" style="0" customWidth="1"/>
    <col min="14594" max="14594" width="11.00390625" style="0" customWidth="1"/>
    <col min="14595" max="14595" width="41.8515625" style="0" customWidth="1"/>
    <col min="14596" max="14652" width="14.421875" style="0" customWidth="1"/>
    <col min="14849" max="14849" width="5.8515625" style="0" customWidth="1"/>
    <col min="14850" max="14850" width="11.00390625" style="0" customWidth="1"/>
    <col min="14851" max="14851" width="41.8515625" style="0" customWidth="1"/>
    <col min="14852" max="14908" width="14.421875" style="0" customWidth="1"/>
    <col min="15105" max="15105" width="5.8515625" style="0" customWidth="1"/>
    <col min="15106" max="15106" width="11.00390625" style="0" customWidth="1"/>
    <col min="15107" max="15107" width="41.8515625" style="0" customWidth="1"/>
    <col min="15108" max="15164" width="14.421875" style="0" customWidth="1"/>
    <col min="15361" max="15361" width="5.8515625" style="0" customWidth="1"/>
    <col min="15362" max="15362" width="11.00390625" style="0" customWidth="1"/>
    <col min="15363" max="15363" width="41.8515625" style="0" customWidth="1"/>
    <col min="15364" max="15420" width="14.421875" style="0" customWidth="1"/>
    <col min="15617" max="15617" width="5.8515625" style="0" customWidth="1"/>
    <col min="15618" max="15618" width="11.00390625" style="0" customWidth="1"/>
    <col min="15619" max="15619" width="41.8515625" style="0" customWidth="1"/>
    <col min="15620" max="15676" width="14.421875" style="0" customWidth="1"/>
    <col min="15873" max="15873" width="5.8515625" style="0" customWidth="1"/>
    <col min="15874" max="15874" width="11.00390625" style="0" customWidth="1"/>
    <col min="15875" max="15875" width="41.8515625" style="0" customWidth="1"/>
    <col min="15876" max="15932" width="14.421875" style="0" customWidth="1"/>
    <col min="16129" max="16129" width="5.8515625" style="0" customWidth="1"/>
    <col min="16130" max="16130" width="11.00390625" style="0" customWidth="1"/>
    <col min="16131" max="16131" width="41.8515625" style="0" customWidth="1"/>
    <col min="16132" max="16188" width="14.421875" style="0" customWidth="1"/>
  </cols>
  <sheetData>
    <row r="1" spans="1:60" ht="9" customHeight="1">
      <c r="A1" s="160" t="s">
        <v>229</v>
      </c>
      <c r="B1" s="161"/>
      <c r="C1" s="162"/>
      <c r="D1" s="118" t="s">
        <v>0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 t="s">
        <v>0</v>
      </c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 t="s">
        <v>0</v>
      </c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22"/>
    </row>
    <row r="2" spans="1:60" ht="6.75" customHeight="1" thickBot="1">
      <c r="A2" s="163"/>
      <c r="B2" s="164"/>
      <c r="C2" s="165"/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3"/>
    </row>
    <row r="3" spans="1:60" s="1" customFormat="1" ht="28.5" customHeight="1">
      <c r="A3" s="163"/>
      <c r="B3" s="164"/>
      <c r="C3" s="165"/>
      <c r="D3" s="166" t="s">
        <v>1</v>
      </c>
      <c r="E3" s="169" t="s">
        <v>2</v>
      </c>
      <c r="F3" s="172" t="s">
        <v>3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3"/>
      <c r="AP3" s="116" t="s">
        <v>4</v>
      </c>
      <c r="AQ3" s="174" t="s">
        <v>5</v>
      </c>
      <c r="AR3" s="174"/>
      <c r="AS3" s="174"/>
      <c r="AT3" s="174"/>
      <c r="AU3" s="175"/>
      <c r="AV3" s="174" t="s">
        <v>230</v>
      </c>
      <c r="AW3" s="174"/>
      <c r="AX3" s="174"/>
      <c r="AY3" s="175"/>
      <c r="AZ3" s="174" t="s">
        <v>231</v>
      </c>
      <c r="BA3" s="174"/>
      <c r="BB3" s="174"/>
      <c r="BC3" s="174"/>
      <c r="BD3" s="174"/>
      <c r="BE3" s="175"/>
      <c r="BF3" s="174" t="s">
        <v>232</v>
      </c>
      <c r="BG3" s="174"/>
      <c r="BH3" s="175"/>
    </row>
    <row r="4" spans="1:60" ht="12" customHeight="1">
      <c r="A4" s="163"/>
      <c r="B4" s="164"/>
      <c r="C4" s="165"/>
      <c r="D4" s="167"/>
      <c r="E4" s="170"/>
      <c r="F4" s="159" t="s">
        <v>6</v>
      </c>
      <c r="G4" s="154" t="s">
        <v>7</v>
      </c>
      <c r="H4" s="157" t="s">
        <v>254</v>
      </c>
      <c r="I4" s="157" t="s">
        <v>8</v>
      </c>
      <c r="J4" s="154" t="s">
        <v>9</v>
      </c>
      <c r="K4" s="157" t="s">
        <v>10</v>
      </c>
      <c r="L4" s="137" t="s">
        <v>255</v>
      </c>
      <c r="M4" s="134" t="s">
        <v>11</v>
      </c>
      <c r="N4" s="152" t="s">
        <v>12</v>
      </c>
      <c r="O4" s="154" t="s">
        <v>13</v>
      </c>
      <c r="P4" s="154" t="s">
        <v>256</v>
      </c>
      <c r="Q4" s="154" t="s">
        <v>14</v>
      </c>
      <c r="R4" s="154" t="s">
        <v>15</v>
      </c>
      <c r="S4" s="156" t="s">
        <v>16</v>
      </c>
      <c r="T4" s="159" t="s">
        <v>17</v>
      </c>
      <c r="U4" s="159" t="s">
        <v>18</v>
      </c>
      <c r="V4" s="159" t="s">
        <v>19</v>
      </c>
      <c r="W4" s="159" t="s">
        <v>20</v>
      </c>
      <c r="X4" s="150" t="s">
        <v>21</v>
      </c>
      <c r="Y4" s="148" t="s">
        <v>22</v>
      </c>
      <c r="Z4" s="134" t="s">
        <v>23</v>
      </c>
      <c r="AA4" s="134" t="s">
        <v>24</v>
      </c>
      <c r="AB4" s="134" t="s">
        <v>25</v>
      </c>
      <c r="AC4" s="134" t="s">
        <v>26</v>
      </c>
      <c r="AD4" s="134" t="s">
        <v>27</v>
      </c>
      <c r="AE4" s="134" t="s">
        <v>28</v>
      </c>
      <c r="AF4" s="134" t="s">
        <v>29</v>
      </c>
      <c r="AG4" s="134" t="s">
        <v>30</v>
      </c>
      <c r="AH4" s="134" t="s">
        <v>240</v>
      </c>
      <c r="AI4" s="134" t="s">
        <v>31</v>
      </c>
      <c r="AJ4" s="134" t="s">
        <v>32</v>
      </c>
      <c r="AK4" s="134" t="s">
        <v>249</v>
      </c>
      <c r="AL4" s="134" t="s">
        <v>239</v>
      </c>
      <c r="AM4" s="134" t="s">
        <v>238</v>
      </c>
      <c r="AN4" s="134" t="s">
        <v>248</v>
      </c>
      <c r="AO4" s="140" t="s">
        <v>247</v>
      </c>
      <c r="AP4" s="147" t="s">
        <v>253</v>
      </c>
      <c r="AQ4" s="144" t="s">
        <v>33</v>
      </c>
      <c r="AR4" s="133" t="s">
        <v>34</v>
      </c>
      <c r="AS4" s="133" t="s">
        <v>35</v>
      </c>
      <c r="AT4" s="133" t="s">
        <v>246</v>
      </c>
      <c r="AU4" s="139" t="s">
        <v>245</v>
      </c>
      <c r="AV4" s="142" t="s">
        <v>252</v>
      </c>
      <c r="AW4" s="136" t="s">
        <v>244</v>
      </c>
      <c r="AX4" s="133" t="s">
        <v>237</v>
      </c>
      <c r="AY4" s="139" t="s">
        <v>236</v>
      </c>
      <c r="AZ4" s="142" t="s">
        <v>251</v>
      </c>
      <c r="BA4" s="133" t="s">
        <v>235</v>
      </c>
      <c r="BB4" s="133" t="s">
        <v>234</v>
      </c>
      <c r="BC4" s="133" t="s">
        <v>233</v>
      </c>
      <c r="BD4" s="133" t="s">
        <v>243</v>
      </c>
      <c r="BE4" s="139" t="s">
        <v>242</v>
      </c>
      <c r="BF4" s="142" t="s">
        <v>250</v>
      </c>
      <c r="BG4" s="133" t="s">
        <v>36</v>
      </c>
      <c r="BH4" s="139" t="s">
        <v>241</v>
      </c>
    </row>
    <row r="5" spans="1:60" ht="11.25" customHeight="1">
      <c r="A5" s="163"/>
      <c r="B5" s="164"/>
      <c r="C5" s="165"/>
      <c r="D5" s="167"/>
      <c r="E5" s="170"/>
      <c r="F5" s="154"/>
      <c r="G5" s="154"/>
      <c r="H5" s="157"/>
      <c r="I5" s="157"/>
      <c r="J5" s="154"/>
      <c r="K5" s="157"/>
      <c r="L5" s="137"/>
      <c r="M5" s="134"/>
      <c r="N5" s="152"/>
      <c r="O5" s="154"/>
      <c r="P5" s="154"/>
      <c r="Q5" s="154"/>
      <c r="R5" s="154"/>
      <c r="S5" s="157"/>
      <c r="T5" s="154"/>
      <c r="U5" s="154"/>
      <c r="V5" s="154"/>
      <c r="W5" s="154"/>
      <c r="X5" s="137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40"/>
      <c r="AP5" s="147"/>
      <c r="AQ5" s="145"/>
      <c r="AR5" s="134"/>
      <c r="AS5" s="134"/>
      <c r="AT5" s="134"/>
      <c r="AU5" s="140"/>
      <c r="AV5" s="142"/>
      <c r="AW5" s="137"/>
      <c r="AX5" s="134"/>
      <c r="AY5" s="140"/>
      <c r="AZ5" s="142"/>
      <c r="BA5" s="134"/>
      <c r="BB5" s="134"/>
      <c r="BC5" s="134"/>
      <c r="BD5" s="134"/>
      <c r="BE5" s="140"/>
      <c r="BF5" s="142"/>
      <c r="BG5" s="134"/>
      <c r="BH5" s="140"/>
    </row>
    <row r="6" spans="1:60" ht="105.75" customHeight="1" thickBot="1">
      <c r="A6" s="163"/>
      <c r="B6" s="164"/>
      <c r="C6" s="165"/>
      <c r="D6" s="167"/>
      <c r="E6" s="170"/>
      <c r="F6" s="155"/>
      <c r="G6" s="155"/>
      <c r="H6" s="158"/>
      <c r="I6" s="158"/>
      <c r="J6" s="155"/>
      <c r="K6" s="158"/>
      <c r="L6" s="151"/>
      <c r="M6" s="149"/>
      <c r="N6" s="153"/>
      <c r="O6" s="155"/>
      <c r="P6" s="155"/>
      <c r="Q6" s="155"/>
      <c r="R6" s="155"/>
      <c r="S6" s="158"/>
      <c r="T6" s="155"/>
      <c r="U6" s="155"/>
      <c r="V6" s="155"/>
      <c r="W6" s="155"/>
      <c r="X6" s="151"/>
      <c r="Y6" s="149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41"/>
      <c r="AP6" s="147"/>
      <c r="AQ6" s="146"/>
      <c r="AR6" s="135"/>
      <c r="AS6" s="135"/>
      <c r="AT6" s="135"/>
      <c r="AU6" s="141"/>
      <c r="AV6" s="142"/>
      <c r="AW6" s="138"/>
      <c r="AX6" s="135"/>
      <c r="AY6" s="141"/>
      <c r="AZ6" s="142"/>
      <c r="BA6" s="135"/>
      <c r="BB6" s="135"/>
      <c r="BC6" s="135"/>
      <c r="BD6" s="135"/>
      <c r="BE6" s="141"/>
      <c r="BF6" s="142"/>
      <c r="BG6" s="135"/>
      <c r="BH6" s="141"/>
    </row>
    <row r="7" spans="1:60" ht="10.5" customHeight="1">
      <c r="A7" s="124" t="s">
        <v>37</v>
      </c>
      <c r="B7" s="126" t="s">
        <v>38</v>
      </c>
      <c r="C7" s="128" t="s">
        <v>39</v>
      </c>
      <c r="D7" s="167"/>
      <c r="E7" s="170"/>
      <c r="F7" s="2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  <c r="V7" s="3" t="s">
        <v>56</v>
      </c>
      <c r="W7" s="4" t="s">
        <v>57</v>
      </c>
      <c r="X7" s="5" t="s">
        <v>58</v>
      </c>
      <c r="Y7" s="5" t="s">
        <v>59</v>
      </c>
      <c r="Z7" s="6" t="s">
        <v>60</v>
      </c>
      <c r="AA7" s="6" t="s">
        <v>61</v>
      </c>
      <c r="AB7" s="6" t="s">
        <v>62</v>
      </c>
      <c r="AC7" s="6" t="s">
        <v>63</v>
      </c>
      <c r="AD7" s="6" t="s">
        <v>64</v>
      </c>
      <c r="AE7" s="6" t="s">
        <v>65</v>
      </c>
      <c r="AF7" s="7" t="s">
        <v>66</v>
      </c>
      <c r="AG7" s="6" t="s">
        <v>67</v>
      </c>
      <c r="AH7" s="6" t="s">
        <v>68</v>
      </c>
      <c r="AI7" s="6" t="s">
        <v>69</v>
      </c>
      <c r="AJ7" s="6" t="s">
        <v>70</v>
      </c>
      <c r="AK7" s="7" t="s">
        <v>71</v>
      </c>
      <c r="AL7" s="6" t="s">
        <v>72</v>
      </c>
      <c r="AM7" s="7" t="s">
        <v>73</v>
      </c>
      <c r="AN7" s="8" t="s">
        <v>74</v>
      </c>
      <c r="AO7" s="9" t="s">
        <v>75</v>
      </c>
      <c r="AP7" s="142"/>
      <c r="AQ7" s="6" t="s">
        <v>76</v>
      </c>
      <c r="AR7" s="6" t="s">
        <v>77</v>
      </c>
      <c r="AS7" s="7" t="s">
        <v>78</v>
      </c>
      <c r="AT7" s="6" t="s">
        <v>79</v>
      </c>
      <c r="AU7" s="10" t="s">
        <v>80</v>
      </c>
      <c r="AV7" s="142"/>
      <c r="AW7" s="6" t="s">
        <v>81</v>
      </c>
      <c r="AX7" s="6" t="s">
        <v>82</v>
      </c>
      <c r="AY7" s="11" t="s">
        <v>83</v>
      </c>
      <c r="AZ7" s="142"/>
      <c r="BA7" s="8" t="s">
        <v>84</v>
      </c>
      <c r="BB7" s="6" t="s">
        <v>85</v>
      </c>
      <c r="BC7" s="6" t="s">
        <v>86</v>
      </c>
      <c r="BD7" s="12" t="s">
        <v>87</v>
      </c>
      <c r="BE7" s="10" t="s">
        <v>88</v>
      </c>
      <c r="BF7" s="142"/>
      <c r="BG7" s="6" t="s">
        <v>89</v>
      </c>
      <c r="BH7" s="11" t="s">
        <v>90</v>
      </c>
    </row>
    <row r="8" spans="1:60" ht="12.75" customHeight="1" thickBot="1">
      <c r="A8" s="125"/>
      <c r="B8" s="127"/>
      <c r="C8" s="129"/>
      <c r="D8" s="168"/>
      <c r="E8" s="171"/>
      <c r="F8" s="13" t="s">
        <v>91</v>
      </c>
      <c r="G8" s="14" t="s">
        <v>92</v>
      </c>
      <c r="H8" s="14" t="s">
        <v>93</v>
      </c>
      <c r="I8" s="14" t="s">
        <v>94</v>
      </c>
      <c r="J8" s="14" t="s">
        <v>95</v>
      </c>
      <c r="K8" s="14" t="s">
        <v>96</v>
      </c>
      <c r="L8" s="14" t="s">
        <v>97</v>
      </c>
      <c r="M8" s="14" t="s">
        <v>98</v>
      </c>
      <c r="N8" s="14" t="s">
        <v>99</v>
      </c>
      <c r="O8" s="14" t="s">
        <v>100</v>
      </c>
      <c r="P8" s="14" t="s">
        <v>101</v>
      </c>
      <c r="Q8" s="14" t="s">
        <v>102</v>
      </c>
      <c r="R8" s="14" t="s">
        <v>103</v>
      </c>
      <c r="S8" s="14" t="s">
        <v>104</v>
      </c>
      <c r="T8" s="14" t="s">
        <v>105</v>
      </c>
      <c r="U8" s="14" t="s">
        <v>106</v>
      </c>
      <c r="V8" s="14" t="s">
        <v>107</v>
      </c>
      <c r="W8" s="15" t="s">
        <v>108</v>
      </c>
      <c r="X8" s="16" t="s">
        <v>109</v>
      </c>
      <c r="Y8" s="16" t="s">
        <v>110</v>
      </c>
      <c r="Z8" s="16" t="s">
        <v>111</v>
      </c>
      <c r="AA8" s="16" t="s">
        <v>112</v>
      </c>
      <c r="AB8" s="16" t="s">
        <v>113</v>
      </c>
      <c r="AC8" s="16" t="s">
        <v>114</v>
      </c>
      <c r="AD8" s="16" t="s">
        <v>115</v>
      </c>
      <c r="AE8" s="16" t="s">
        <v>116</v>
      </c>
      <c r="AF8" s="16" t="s">
        <v>117</v>
      </c>
      <c r="AG8" s="16" t="s">
        <v>118</v>
      </c>
      <c r="AH8" s="16" t="s">
        <v>119</v>
      </c>
      <c r="AI8" s="16" t="s">
        <v>120</v>
      </c>
      <c r="AJ8" s="16" t="s">
        <v>121</v>
      </c>
      <c r="AK8" s="16" t="s">
        <v>122</v>
      </c>
      <c r="AL8" s="16" t="s">
        <v>123</v>
      </c>
      <c r="AM8" s="16" t="s">
        <v>124</v>
      </c>
      <c r="AN8" s="16" t="s">
        <v>125</v>
      </c>
      <c r="AO8" s="17" t="s">
        <v>126</v>
      </c>
      <c r="AP8" s="143"/>
      <c r="AQ8" s="16" t="s">
        <v>91</v>
      </c>
      <c r="AR8" s="16" t="s">
        <v>92</v>
      </c>
      <c r="AS8" s="16" t="s">
        <v>93</v>
      </c>
      <c r="AT8" s="16" t="s">
        <v>94</v>
      </c>
      <c r="AU8" s="17" t="s">
        <v>95</v>
      </c>
      <c r="AV8" s="143"/>
      <c r="AW8" s="16" t="s">
        <v>91</v>
      </c>
      <c r="AX8" s="16" t="s">
        <v>92</v>
      </c>
      <c r="AY8" s="17" t="s">
        <v>93</v>
      </c>
      <c r="AZ8" s="143"/>
      <c r="BA8" s="16" t="s">
        <v>91</v>
      </c>
      <c r="BB8" s="16" t="s">
        <v>92</v>
      </c>
      <c r="BC8" s="16" t="s">
        <v>93</v>
      </c>
      <c r="BD8" s="18" t="s">
        <v>94</v>
      </c>
      <c r="BE8" s="17" t="s">
        <v>95</v>
      </c>
      <c r="BF8" s="143"/>
      <c r="BG8" s="16" t="s">
        <v>91</v>
      </c>
      <c r="BH8" s="17" t="s">
        <v>92</v>
      </c>
    </row>
    <row r="9" spans="1:60" ht="12.75" customHeight="1">
      <c r="A9" s="19">
        <v>1</v>
      </c>
      <c r="B9" s="20" t="s">
        <v>127</v>
      </c>
      <c r="C9" s="21" t="s">
        <v>128</v>
      </c>
      <c r="D9" s="22">
        <f>SUM(E9,AP9,AV9,AZ9,BF9)</f>
        <v>12105596275.539999</v>
      </c>
      <c r="E9" s="23">
        <f>SUM(F9:AO9)</f>
        <v>12048341183.039999</v>
      </c>
      <c r="F9" s="24">
        <v>5045701059.01</v>
      </c>
      <c r="G9" s="25">
        <v>87991261.19</v>
      </c>
      <c r="H9" s="26"/>
      <c r="I9" s="25">
        <v>567327029.45</v>
      </c>
      <c r="J9" s="25"/>
      <c r="K9" s="25">
        <v>-108718582.38</v>
      </c>
      <c r="L9" s="25"/>
      <c r="M9" s="25">
        <v>140980934.57</v>
      </c>
      <c r="N9" s="27">
        <v>1934184.38</v>
      </c>
      <c r="O9" s="27">
        <v>846342.38</v>
      </c>
      <c r="P9" s="27">
        <v>-160232.19</v>
      </c>
      <c r="Q9" s="27">
        <v>331417866.93</v>
      </c>
      <c r="R9" s="27">
        <v>3662748425</v>
      </c>
      <c r="S9" s="27">
        <v>1218113895</v>
      </c>
      <c r="T9" s="27"/>
      <c r="U9" s="27">
        <v>75790593.32</v>
      </c>
      <c r="V9" s="27"/>
      <c r="W9" s="27"/>
      <c r="X9" s="27"/>
      <c r="Y9" s="27">
        <v>1466</v>
      </c>
      <c r="Z9" s="27"/>
      <c r="AA9" s="27"/>
      <c r="AB9" s="27">
        <v>14646541.47</v>
      </c>
      <c r="AC9" s="27"/>
      <c r="AD9" s="27">
        <v>38742702.56</v>
      </c>
      <c r="AE9" s="27">
        <v>467818.02</v>
      </c>
      <c r="AF9" s="27"/>
      <c r="AG9" s="27">
        <v>203903369.63</v>
      </c>
      <c r="AH9" s="27"/>
      <c r="AI9" s="27"/>
      <c r="AJ9" s="27"/>
      <c r="AK9" s="27">
        <v>42804950</v>
      </c>
      <c r="AL9" s="27">
        <v>2288799.01</v>
      </c>
      <c r="AM9" s="27">
        <v>4664777.02</v>
      </c>
      <c r="AN9" s="27">
        <v>27147980.12</v>
      </c>
      <c r="AO9" s="28">
        <v>689700002.55</v>
      </c>
      <c r="AP9" s="29">
        <f>SUM(AQ9:AU9)</f>
        <v>449172.5</v>
      </c>
      <c r="AQ9" s="30"/>
      <c r="AR9" s="27"/>
      <c r="AS9" s="27">
        <v>449172.5</v>
      </c>
      <c r="AT9" s="27"/>
      <c r="AU9" s="28"/>
      <c r="AV9" s="29">
        <f>SUM(AW9:AY9)</f>
        <v>0</v>
      </c>
      <c r="AW9" s="30"/>
      <c r="AX9" s="27"/>
      <c r="AY9" s="28"/>
      <c r="AZ9" s="29">
        <f>SUM(BA9:BE9)</f>
        <v>0</v>
      </c>
      <c r="BA9" s="31"/>
      <c r="BB9" s="32"/>
      <c r="BC9" s="33"/>
      <c r="BD9" s="33"/>
      <c r="BE9" s="34"/>
      <c r="BF9" s="35">
        <f>SUM(BG9:BH9)</f>
        <v>56805920</v>
      </c>
      <c r="BG9" s="27">
        <v>56805920</v>
      </c>
      <c r="BH9" s="28"/>
    </row>
    <row r="10" spans="1:60" ht="12.75" customHeight="1">
      <c r="A10" s="36">
        <v>2</v>
      </c>
      <c r="B10" s="37" t="s">
        <v>129</v>
      </c>
      <c r="C10" s="21" t="s">
        <v>130</v>
      </c>
      <c r="D10" s="22">
        <f>SUM(E10,AP10,AV10,AZ10,BF10)</f>
        <v>14171748226.739998</v>
      </c>
      <c r="E10" s="29">
        <f>SUM(F10:AO10)</f>
        <v>14165077250.579998</v>
      </c>
      <c r="F10" s="38">
        <v>5619319053.28</v>
      </c>
      <c r="G10" s="39">
        <v>182622074.39</v>
      </c>
      <c r="H10" s="39">
        <v>9092.08</v>
      </c>
      <c r="I10" s="39">
        <v>735839019.13</v>
      </c>
      <c r="J10" s="39"/>
      <c r="K10" s="39"/>
      <c r="L10" s="39"/>
      <c r="M10" s="39">
        <v>357446608.58</v>
      </c>
      <c r="N10" s="39">
        <v>4078702.01</v>
      </c>
      <c r="O10" s="39">
        <v>1834470.65</v>
      </c>
      <c r="P10" s="39">
        <v>-2530209</v>
      </c>
      <c r="Q10" s="39">
        <v>523685905.21</v>
      </c>
      <c r="R10" s="39">
        <v>4320602269</v>
      </c>
      <c r="S10" s="39">
        <v>1433538251</v>
      </c>
      <c r="T10" s="39"/>
      <c r="U10" s="39">
        <v>84892522.46</v>
      </c>
      <c r="V10" s="39"/>
      <c r="W10" s="39">
        <v>24725</v>
      </c>
      <c r="X10" s="39">
        <v>248232</v>
      </c>
      <c r="Y10" s="39"/>
      <c r="Z10" s="39"/>
      <c r="AA10" s="39">
        <v>4027.52</v>
      </c>
      <c r="AB10" s="39">
        <v>42945.06</v>
      </c>
      <c r="AC10" s="39"/>
      <c r="AD10" s="39"/>
      <c r="AE10" s="39">
        <v>344864.35</v>
      </c>
      <c r="AF10" s="39"/>
      <c r="AG10" s="39">
        <v>767955501.34</v>
      </c>
      <c r="AH10" s="39"/>
      <c r="AI10" s="39"/>
      <c r="AJ10" s="39"/>
      <c r="AK10" s="39"/>
      <c r="AL10" s="39">
        <v>5610318.25</v>
      </c>
      <c r="AM10" s="39">
        <v>4208052.23</v>
      </c>
      <c r="AN10" s="39">
        <v>38218463.57</v>
      </c>
      <c r="AO10" s="40">
        <v>87082362.47</v>
      </c>
      <c r="AP10" s="29">
        <f>SUM(AQ10:AU10)</f>
        <v>6670976.16</v>
      </c>
      <c r="AQ10" s="38"/>
      <c r="AR10" s="39">
        <v>6005885.6</v>
      </c>
      <c r="AS10" s="39">
        <v>665090.56</v>
      </c>
      <c r="AT10" s="39"/>
      <c r="AU10" s="40"/>
      <c r="AV10" s="29">
        <f>SUM(AW10:AY10)</f>
        <v>0</v>
      </c>
      <c r="AW10" s="38"/>
      <c r="AX10" s="41"/>
      <c r="AY10" s="40"/>
      <c r="AZ10" s="29">
        <f>SUM(BA10:BE10)</f>
        <v>0</v>
      </c>
      <c r="BA10" s="31"/>
      <c r="BB10" s="32"/>
      <c r="BC10" s="33"/>
      <c r="BD10" s="33"/>
      <c r="BE10" s="34"/>
      <c r="BF10" s="35">
        <f>SUM(BG10:BH10)</f>
        <v>0</v>
      </c>
      <c r="BG10" s="41"/>
      <c r="BH10" s="40"/>
    </row>
    <row r="11" spans="1:60" ht="12.75" customHeight="1">
      <c r="A11" s="36">
        <v>3</v>
      </c>
      <c r="B11" s="37" t="s">
        <v>131</v>
      </c>
      <c r="C11" s="21" t="s">
        <v>132</v>
      </c>
      <c r="D11" s="22">
        <f aca="true" t="shared" si="0" ref="D11:D61">SUM(E11,AP11,AV11,AZ11,BF11)</f>
        <v>6652255582.97</v>
      </c>
      <c r="E11" s="29">
        <f aca="true" t="shared" si="1" ref="E11:E61">SUM(F11:AO11)</f>
        <v>6651958574.690001</v>
      </c>
      <c r="F11" s="42">
        <v>2709958673.24</v>
      </c>
      <c r="G11" s="39">
        <v>91374314.83</v>
      </c>
      <c r="H11" s="39"/>
      <c r="I11" s="39">
        <v>175038328.84</v>
      </c>
      <c r="J11" s="39">
        <v>-1051486</v>
      </c>
      <c r="K11" s="39">
        <v>-171292993.75</v>
      </c>
      <c r="L11" s="39"/>
      <c r="M11" s="39">
        <v>94410553</v>
      </c>
      <c r="N11" s="39">
        <v>1402345.42</v>
      </c>
      <c r="O11" s="39">
        <v>174987.25</v>
      </c>
      <c r="P11" s="39"/>
      <c r="Q11" s="39">
        <v>215684215.03</v>
      </c>
      <c r="R11" s="39">
        <v>2179963593</v>
      </c>
      <c r="S11" s="39">
        <v>813244302</v>
      </c>
      <c r="T11" s="39">
        <v>10206420</v>
      </c>
      <c r="U11" s="39">
        <v>47497745.1</v>
      </c>
      <c r="V11" s="39"/>
      <c r="W11" s="39">
        <v>66899</v>
      </c>
      <c r="X11" s="39"/>
      <c r="Y11" s="39">
        <v>897119.68</v>
      </c>
      <c r="Z11" s="39"/>
      <c r="AA11" s="39">
        <v>44569.78</v>
      </c>
      <c r="AB11" s="39">
        <v>3730278</v>
      </c>
      <c r="AC11" s="39"/>
      <c r="AD11" s="39">
        <v>107098305.19</v>
      </c>
      <c r="AE11" s="39">
        <v>3010730.1</v>
      </c>
      <c r="AF11" s="39"/>
      <c r="AG11" s="39">
        <v>145387189.73</v>
      </c>
      <c r="AH11" s="39"/>
      <c r="AI11" s="39"/>
      <c r="AJ11" s="39"/>
      <c r="AK11" s="39">
        <v>166586190</v>
      </c>
      <c r="AL11" s="39">
        <v>3595632.65</v>
      </c>
      <c r="AM11" s="39">
        <v>3856619.68</v>
      </c>
      <c r="AN11" s="39">
        <v>19164010.85</v>
      </c>
      <c r="AO11" s="40">
        <v>31910032.07</v>
      </c>
      <c r="AP11" s="29">
        <f aca="true" t="shared" si="2" ref="AP11:AP61">SUM(AQ11:AU11)</f>
        <v>297008.27999999997</v>
      </c>
      <c r="AQ11" s="38"/>
      <c r="AR11" s="39">
        <v>157.72</v>
      </c>
      <c r="AS11" s="39">
        <v>296850.56</v>
      </c>
      <c r="AT11" s="39"/>
      <c r="AU11" s="40"/>
      <c r="AV11" s="29">
        <f aca="true" t="shared" si="3" ref="AV11:AV61">SUM(AW11:AY11)</f>
        <v>0</v>
      </c>
      <c r="AW11" s="38"/>
      <c r="AX11" s="41"/>
      <c r="AY11" s="40"/>
      <c r="AZ11" s="29">
        <f aca="true" t="shared" si="4" ref="AZ11:AZ61">SUM(BA11:BE11)</f>
        <v>0</v>
      </c>
      <c r="BA11" s="31"/>
      <c r="BB11" s="32"/>
      <c r="BC11" s="33"/>
      <c r="BD11" s="33"/>
      <c r="BE11" s="34"/>
      <c r="BF11" s="35">
        <f aca="true" t="shared" si="5" ref="BF11:BF61">SUM(BG11:BH11)</f>
        <v>0</v>
      </c>
      <c r="BG11" s="41"/>
      <c r="BH11" s="40"/>
    </row>
    <row r="12" spans="1:60" ht="12.75" customHeight="1">
      <c r="A12" s="36">
        <v>4</v>
      </c>
      <c r="B12" s="37" t="s">
        <v>133</v>
      </c>
      <c r="C12" s="21" t="s">
        <v>134</v>
      </c>
      <c r="D12" s="22">
        <f t="shared" si="0"/>
        <v>9398715248.770002</v>
      </c>
      <c r="E12" s="29">
        <f t="shared" si="1"/>
        <v>9326913530.270002</v>
      </c>
      <c r="F12" s="42">
        <v>3290997796.16</v>
      </c>
      <c r="G12" s="39">
        <v>158643778.59</v>
      </c>
      <c r="H12" s="39"/>
      <c r="I12" s="39">
        <v>314937517.08</v>
      </c>
      <c r="J12" s="39">
        <v>-191607</v>
      </c>
      <c r="K12" s="39">
        <v>-107762004.18</v>
      </c>
      <c r="L12" s="39"/>
      <c r="M12" s="39">
        <v>185786971.35</v>
      </c>
      <c r="N12" s="39">
        <v>1708470.26</v>
      </c>
      <c r="O12" s="39">
        <v>117307.44</v>
      </c>
      <c r="P12" s="39"/>
      <c r="Q12" s="39">
        <v>227822562.01</v>
      </c>
      <c r="R12" s="39">
        <v>3574031913.8</v>
      </c>
      <c r="S12" s="39">
        <v>1185007443.56</v>
      </c>
      <c r="T12" s="39">
        <v>15749295</v>
      </c>
      <c r="U12" s="39">
        <v>76248028.5</v>
      </c>
      <c r="V12" s="39"/>
      <c r="W12" s="39">
        <v>124095</v>
      </c>
      <c r="X12" s="39">
        <v>38704</v>
      </c>
      <c r="Y12" s="39">
        <v>1263910.94</v>
      </c>
      <c r="Z12" s="39"/>
      <c r="AA12" s="39">
        <v>527.19</v>
      </c>
      <c r="AB12" s="39">
        <v>23832</v>
      </c>
      <c r="AC12" s="39"/>
      <c r="AD12" s="39">
        <v>29447485.2</v>
      </c>
      <c r="AE12" s="39">
        <v>3474977.1</v>
      </c>
      <c r="AF12" s="39"/>
      <c r="AG12" s="39">
        <v>295409954.01</v>
      </c>
      <c r="AH12" s="39"/>
      <c r="AI12" s="39">
        <v>10000</v>
      </c>
      <c r="AJ12" s="39"/>
      <c r="AK12" s="39"/>
      <c r="AL12" s="39">
        <v>2638844.44</v>
      </c>
      <c r="AM12" s="39">
        <v>6233292.65</v>
      </c>
      <c r="AN12" s="39">
        <v>47242789.25</v>
      </c>
      <c r="AO12" s="40">
        <v>17907645.92</v>
      </c>
      <c r="AP12" s="29">
        <f t="shared" si="2"/>
        <v>222658.5</v>
      </c>
      <c r="AQ12" s="38"/>
      <c r="AR12" s="39"/>
      <c r="AS12" s="39">
        <v>222658.5</v>
      </c>
      <c r="AT12" s="39"/>
      <c r="AU12" s="40"/>
      <c r="AV12" s="29">
        <f t="shared" si="3"/>
        <v>0</v>
      </c>
      <c r="AW12" s="38"/>
      <c r="AX12" s="41"/>
      <c r="AY12" s="40"/>
      <c r="AZ12" s="29">
        <f t="shared" si="4"/>
        <v>0</v>
      </c>
      <c r="BA12" s="31"/>
      <c r="BB12" s="32"/>
      <c r="BC12" s="33"/>
      <c r="BD12" s="33"/>
      <c r="BE12" s="34"/>
      <c r="BF12" s="35">
        <f t="shared" si="5"/>
        <v>71579060</v>
      </c>
      <c r="BG12" s="41">
        <v>74418350</v>
      </c>
      <c r="BH12" s="40">
        <v>-2839290</v>
      </c>
    </row>
    <row r="13" spans="1:60" ht="12.75" customHeight="1">
      <c r="A13" s="36">
        <v>5</v>
      </c>
      <c r="B13" s="37" t="s">
        <v>135</v>
      </c>
      <c r="C13" s="21" t="s">
        <v>136</v>
      </c>
      <c r="D13" s="22">
        <f t="shared" si="0"/>
        <v>9356099306.72</v>
      </c>
      <c r="E13" s="29">
        <f t="shared" si="1"/>
        <v>9271037957.849998</v>
      </c>
      <c r="F13" s="42">
        <v>3863655444.06</v>
      </c>
      <c r="G13" s="39">
        <v>120917106.26</v>
      </c>
      <c r="H13" s="39"/>
      <c r="I13" s="39">
        <v>267968476.81</v>
      </c>
      <c r="J13" s="39">
        <v>-852083</v>
      </c>
      <c r="K13" s="39">
        <v>-567094633.62</v>
      </c>
      <c r="L13" s="39"/>
      <c r="M13" s="39">
        <v>135312792.75</v>
      </c>
      <c r="N13" s="39">
        <v>8069512.81</v>
      </c>
      <c r="O13" s="39">
        <v>1278110.1</v>
      </c>
      <c r="P13" s="39"/>
      <c r="Q13" s="39">
        <v>97454832.69</v>
      </c>
      <c r="R13" s="39">
        <v>3553384765.28</v>
      </c>
      <c r="S13" s="39">
        <v>1163673226.53</v>
      </c>
      <c r="T13" s="39">
        <v>15574550.5</v>
      </c>
      <c r="U13" s="39">
        <v>143990324.54</v>
      </c>
      <c r="V13" s="39">
        <v>612098.33</v>
      </c>
      <c r="W13" s="39">
        <v>118851</v>
      </c>
      <c r="X13" s="39">
        <v>84336</v>
      </c>
      <c r="Y13" s="39">
        <v>887053.68</v>
      </c>
      <c r="Z13" s="39"/>
      <c r="AA13" s="39"/>
      <c r="AB13" s="39">
        <v>53832</v>
      </c>
      <c r="AC13" s="39"/>
      <c r="AD13" s="39">
        <v>75696182.42</v>
      </c>
      <c r="AE13" s="39">
        <v>224159.22</v>
      </c>
      <c r="AF13" s="39"/>
      <c r="AG13" s="39">
        <v>272183201.76</v>
      </c>
      <c r="AH13" s="39"/>
      <c r="AI13" s="39">
        <v>33613.89</v>
      </c>
      <c r="AJ13" s="39">
        <v>15626880</v>
      </c>
      <c r="AK13" s="39">
        <v>23284137.57</v>
      </c>
      <c r="AL13" s="39">
        <v>1566973.88</v>
      </c>
      <c r="AM13" s="39">
        <v>1970024.05</v>
      </c>
      <c r="AN13" s="39">
        <v>44781118.98</v>
      </c>
      <c r="AO13" s="40">
        <v>30583069.36</v>
      </c>
      <c r="AP13" s="29">
        <f t="shared" si="2"/>
        <v>336748.87</v>
      </c>
      <c r="AQ13" s="38"/>
      <c r="AR13" s="39">
        <v>349.86</v>
      </c>
      <c r="AS13" s="39">
        <v>336399.01</v>
      </c>
      <c r="AT13" s="39"/>
      <c r="AU13" s="40"/>
      <c r="AV13" s="29">
        <f t="shared" si="3"/>
        <v>0</v>
      </c>
      <c r="AW13" s="38"/>
      <c r="AX13" s="41"/>
      <c r="AY13" s="40"/>
      <c r="AZ13" s="29">
        <f t="shared" si="4"/>
        <v>0</v>
      </c>
      <c r="BA13" s="31"/>
      <c r="BB13" s="32"/>
      <c r="BC13" s="33"/>
      <c r="BD13" s="33"/>
      <c r="BE13" s="34"/>
      <c r="BF13" s="35">
        <f t="shared" si="5"/>
        <v>84724600</v>
      </c>
      <c r="BG13" s="41">
        <v>84724600</v>
      </c>
      <c r="BH13" s="40"/>
    </row>
    <row r="14" spans="1:60" ht="12.75" customHeight="1">
      <c r="A14" s="36">
        <v>6</v>
      </c>
      <c r="B14" s="37" t="s">
        <v>137</v>
      </c>
      <c r="C14" s="21" t="s">
        <v>138</v>
      </c>
      <c r="D14" s="22">
        <f t="shared" si="0"/>
        <v>6543275202.769997</v>
      </c>
      <c r="E14" s="29">
        <f t="shared" si="1"/>
        <v>6471563075.639997</v>
      </c>
      <c r="F14" s="42">
        <v>1675551895.8</v>
      </c>
      <c r="G14" s="39">
        <v>110478049.47</v>
      </c>
      <c r="H14" s="39"/>
      <c r="I14" s="39">
        <v>380955886.77</v>
      </c>
      <c r="J14" s="39">
        <v>-23085</v>
      </c>
      <c r="K14" s="39"/>
      <c r="L14" s="39">
        <v>-5768130.82</v>
      </c>
      <c r="M14" s="39">
        <v>93591128.1</v>
      </c>
      <c r="N14" s="39">
        <v>2967378.34</v>
      </c>
      <c r="O14" s="39">
        <v>909413.29</v>
      </c>
      <c r="P14" s="39"/>
      <c r="Q14" s="39">
        <v>180623811.24</v>
      </c>
      <c r="R14" s="39">
        <v>2162580524</v>
      </c>
      <c r="S14" s="39">
        <v>716617127</v>
      </c>
      <c r="T14" s="39">
        <v>9410379</v>
      </c>
      <c r="U14" s="39">
        <v>42653139.82</v>
      </c>
      <c r="V14" s="39">
        <v>44375.5</v>
      </c>
      <c r="W14" s="39">
        <v>43015</v>
      </c>
      <c r="X14" s="39">
        <v>1846</v>
      </c>
      <c r="Y14" s="39">
        <v>1059792.38</v>
      </c>
      <c r="Z14" s="43"/>
      <c r="AA14" s="41">
        <v>400416.03</v>
      </c>
      <c r="AB14" s="39">
        <v>-9282849.6</v>
      </c>
      <c r="AC14" s="39"/>
      <c r="AD14" s="39">
        <v>12366337.65</v>
      </c>
      <c r="AE14" s="39">
        <v>759791.4</v>
      </c>
      <c r="AF14" s="39"/>
      <c r="AG14" s="39">
        <v>299813865.4</v>
      </c>
      <c r="AH14" s="39"/>
      <c r="AI14" s="39"/>
      <c r="AJ14" s="39"/>
      <c r="AK14" s="39">
        <v>-2647056.06</v>
      </c>
      <c r="AL14" s="39">
        <v>20268660.65</v>
      </c>
      <c r="AM14" s="39">
        <v>739784590.45</v>
      </c>
      <c r="AN14" s="39">
        <v>26704528.25</v>
      </c>
      <c r="AO14" s="40">
        <v>11698245.58</v>
      </c>
      <c r="AP14" s="29">
        <f t="shared" si="2"/>
        <v>8667937.129999999</v>
      </c>
      <c r="AQ14" s="38"/>
      <c r="AR14" s="39">
        <v>364981.59</v>
      </c>
      <c r="AS14" s="39">
        <v>723233.98</v>
      </c>
      <c r="AT14" s="39"/>
      <c r="AU14" s="40">
        <v>7579721.56</v>
      </c>
      <c r="AV14" s="29">
        <f t="shared" si="3"/>
        <v>3292650</v>
      </c>
      <c r="AW14" s="38">
        <v>3292650</v>
      </c>
      <c r="AX14" s="41"/>
      <c r="AY14" s="40"/>
      <c r="AZ14" s="29">
        <f t="shared" si="4"/>
        <v>0</v>
      </c>
      <c r="BA14" s="31"/>
      <c r="BB14" s="32"/>
      <c r="BC14" s="33"/>
      <c r="BD14" s="33"/>
      <c r="BE14" s="34"/>
      <c r="BF14" s="35">
        <f t="shared" si="5"/>
        <v>59751540</v>
      </c>
      <c r="BG14" s="41">
        <v>59751540</v>
      </c>
      <c r="BH14" s="40"/>
    </row>
    <row r="15" spans="1:60" ht="12.75" customHeight="1">
      <c r="A15" s="36">
        <v>7</v>
      </c>
      <c r="B15" s="37" t="s">
        <v>139</v>
      </c>
      <c r="C15" s="21" t="s">
        <v>140</v>
      </c>
      <c r="D15" s="22">
        <f t="shared" si="0"/>
        <v>12763248154</v>
      </c>
      <c r="E15" s="29">
        <f t="shared" si="1"/>
        <v>12751080601</v>
      </c>
      <c r="F15" s="42">
        <v>5598827522.94</v>
      </c>
      <c r="G15" s="39">
        <v>153693506.41</v>
      </c>
      <c r="H15" s="39"/>
      <c r="I15" s="39">
        <v>610608664.6</v>
      </c>
      <c r="J15" s="39">
        <v>-856762.38</v>
      </c>
      <c r="K15" s="39">
        <v>-172454919.56</v>
      </c>
      <c r="L15" s="43"/>
      <c r="M15" s="41">
        <v>132184041.39</v>
      </c>
      <c r="N15" s="39">
        <v>3011988.97</v>
      </c>
      <c r="O15" s="39">
        <v>943860.87</v>
      </c>
      <c r="P15" s="39">
        <v>-269600</v>
      </c>
      <c r="Q15" s="39">
        <v>234810493.62</v>
      </c>
      <c r="R15" s="39">
        <v>4181114485</v>
      </c>
      <c r="S15" s="39">
        <v>1387297945</v>
      </c>
      <c r="T15" s="39">
        <v>18415220</v>
      </c>
      <c r="U15" s="39">
        <v>77507817.9</v>
      </c>
      <c r="V15" s="39">
        <v>11261020</v>
      </c>
      <c r="W15" s="39">
        <v>102641</v>
      </c>
      <c r="X15" s="39">
        <v>8790</v>
      </c>
      <c r="Y15" s="39">
        <v>839319.75</v>
      </c>
      <c r="Z15" s="43"/>
      <c r="AA15" s="41">
        <v>126.62</v>
      </c>
      <c r="AB15" s="39">
        <v>3795772.65</v>
      </c>
      <c r="AC15" s="39"/>
      <c r="AD15" s="39">
        <v>92504650.48</v>
      </c>
      <c r="AE15" s="39">
        <v>419164.52</v>
      </c>
      <c r="AF15" s="39">
        <v>181500</v>
      </c>
      <c r="AG15" s="39">
        <v>318206768.53</v>
      </c>
      <c r="AH15" s="39"/>
      <c r="AI15" s="39">
        <v>181500</v>
      </c>
      <c r="AJ15" s="39"/>
      <c r="AK15" s="39"/>
      <c r="AL15" s="39"/>
      <c r="AM15" s="39">
        <v>4648773.23</v>
      </c>
      <c r="AN15" s="39">
        <v>30649482.14</v>
      </c>
      <c r="AO15" s="40">
        <v>63446827.32</v>
      </c>
      <c r="AP15" s="29">
        <f t="shared" si="2"/>
        <v>532553</v>
      </c>
      <c r="AQ15" s="38"/>
      <c r="AR15" s="39">
        <v>1052.11</v>
      </c>
      <c r="AS15" s="39">
        <v>500846.9</v>
      </c>
      <c r="AT15" s="39"/>
      <c r="AU15" s="40">
        <v>30653.99</v>
      </c>
      <c r="AV15" s="29">
        <f t="shared" si="3"/>
        <v>0</v>
      </c>
      <c r="AW15" s="38"/>
      <c r="AX15" s="41"/>
      <c r="AY15" s="40"/>
      <c r="AZ15" s="29">
        <f t="shared" si="4"/>
        <v>0</v>
      </c>
      <c r="BA15" s="31"/>
      <c r="BB15" s="32"/>
      <c r="BC15" s="33"/>
      <c r="BD15" s="33"/>
      <c r="BE15" s="34"/>
      <c r="BF15" s="35">
        <f t="shared" si="5"/>
        <v>11635000</v>
      </c>
      <c r="BG15" s="41">
        <v>11635000</v>
      </c>
      <c r="BH15" s="40"/>
    </row>
    <row r="16" spans="1:60" ht="12.75" customHeight="1">
      <c r="A16" s="36">
        <v>8</v>
      </c>
      <c r="B16" s="37" t="s">
        <v>141</v>
      </c>
      <c r="C16" s="21" t="s">
        <v>142</v>
      </c>
      <c r="D16" s="22">
        <f>SUM(E16,AP16,AV16,AZ16,BF16)</f>
        <v>9211483570.54</v>
      </c>
      <c r="E16" s="29">
        <f>SUM(F16:AO16)</f>
        <v>9088389312.02</v>
      </c>
      <c r="F16" s="42">
        <v>3369513297.29</v>
      </c>
      <c r="G16" s="39">
        <v>102648109.48</v>
      </c>
      <c r="H16" s="39"/>
      <c r="I16" s="39">
        <v>367120073.18</v>
      </c>
      <c r="J16" s="44"/>
      <c r="K16" s="45">
        <v>-119485216.74</v>
      </c>
      <c r="L16" s="46"/>
      <c r="M16" s="41">
        <v>152502754.64</v>
      </c>
      <c r="N16" s="44">
        <v>3912174.93</v>
      </c>
      <c r="O16" s="41">
        <v>218837.88</v>
      </c>
      <c r="P16" s="39"/>
      <c r="Q16" s="39">
        <v>294932290.99</v>
      </c>
      <c r="R16" s="39">
        <v>3206697211.76</v>
      </c>
      <c r="S16" s="39">
        <v>1062703691.23</v>
      </c>
      <c r="T16" s="39">
        <v>14041401.9</v>
      </c>
      <c r="U16" s="39">
        <v>58025458.23</v>
      </c>
      <c r="V16" s="39">
        <v>306682</v>
      </c>
      <c r="W16" s="39">
        <v>84171</v>
      </c>
      <c r="X16" s="39">
        <v>85786</v>
      </c>
      <c r="Y16" s="44">
        <v>122108.7</v>
      </c>
      <c r="Z16" s="46"/>
      <c r="AA16" s="45">
        <v>2662.53</v>
      </c>
      <c r="AB16" s="41">
        <v>44318</v>
      </c>
      <c r="AC16" s="44"/>
      <c r="AD16" s="41">
        <v>48419162.14</v>
      </c>
      <c r="AE16" s="39">
        <v>92906248.05</v>
      </c>
      <c r="AF16" s="39"/>
      <c r="AG16" s="39">
        <v>333688834</v>
      </c>
      <c r="AH16" s="39"/>
      <c r="AI16" s="39">
        <v>17400</v>
      </c>
      <c r="AJ16" s="44"/>
      <c r="AK16" s="39">
        <v>28269587</v>
      </c>
      <c r="AL16" s="39">
        <v>891427.69</v>
      </c>
      <c r="AM16" s="39">
        <v>1193597.2</v>
      </c>
      <c r="AN16" s="44">
        <v>35874386.86</v>
      </c>
      <c r="AO16" s="47">
        <v>33652856.08</v>
      </c>
      <c r="AP16" s="29">
        <f>SUM(AQ16:AU16)</f>
        <v>220258.52</v>
      </c>
      <c r="AQ16" s="38"/>
      <c r="AR16" s="39"/>
      <c r="AS16" s="39">
        <v>220258.52</v>
      </c>
      <c r="AT16" s="39"/>
      <c r="AU16" s="40"/>
      <c r="AV16" s="29">
        <f>SUM(AW16:AY16)</f>
        <v>0</v>
      </c>
      <c r="AW16" s="38"/>
      <c r="AX16" s="41"/>
      <c r="AY16" s="40"/>
      <c r="AZ16" s="29">
        <f>SUM(BA16:BE16)</f>
        <v>0</v>
      </c>
      <c r="BA16" s="32"/>
      <c r="BB16" s="32"/>
      <c r="BC16" s="33"/>
      <c r="BD16" s="33"/>
      <c r="BE16" s="34"/>
      <c r="BF16" s="35">
        <f>SUM(BG16:BH16)</f>
        <v>122874000</v>
      </c>
      <c r="BG16" s="41">
        <v>122874000</v>
      </c>
      <c r="BH16" s="40"/>
    </row>
    <row r="17" spans="1:60" ht="12.75" customHeight="1">
      <c r="A17" s="36">
        <v>9</v>
      </c>
      <c r="B17" s="37" t="s">
        <v>143</v>
      </c>
      <c r="C17" s="21" t="s">
        <v>144</v>
      </c>
      <c r="D17" s="22">
        <f>SUM(E17,AP17,AV17,AZ17,BF17)</f>
        <v>8764901554.71</v>
      </c>
      <c r="E17" s="29">
        <f>SUM(F17:AO17)</f>
        <v>8689408599.73</v>
      </c>
      <c r="F17" s="42">
        <v>3254546553</v>
      </c>
      <c r="G17" s="39">
        <v>102523253.34</v>
      </c>
      <c r="H17" s="39"/>
      <c r="I17" s="39">
        <v>226789739.54</v>
      </c>
      <c r="J17" s="44"/>
      <c r="K17" s="45">
        <v>-128016295.04</v>
      </c>
      <c r="L17" s="46"/>
      <c r="M17" s="41">
        <v>120988162.83</v>
      </c>
      <c r="N17" s="44">
        <v>3303224.45</v>
      </c>
      <c r="O17" s="41">
        <v>1589000.57</v>
      </c>
      <c r="P17" s="39"/>
      <c r="Q17" s="39">
        <v>293231724.52</v>
      </c>
      <c r="R17" s="39">
        <v>2858345677</v>
      </c>
      <c r="S17" s="39">
        <v>935913216</v>
      </c>
      <c r="T17" s="39"/>
      <c r="U17" s="39">
        <v>55478073.44</v>
      </c>
      <c r="V17" s="39">
        <v>222000</v>
      </c>
      <c r="W17" s="39">
        <v>46370</v>
      </c>
      <c r="X17" s="39">
        <v>87664</v>
      </c>
      <c r="Y17" s="44">
        <v>401528.97</v>
      </c>
      <c r="Z17" s="46"/>
      <c r="AA17" s="45">
        <v>6219.02</v>
      </c>
      <c r="AB17" s="41">
        <v>1403946</v>
      </c>
      <c r="AC17" s="44"/>
      <c r="AD17" s="41">
        <v>60192012.74</v>
      </c>
      <c r="AE17" s="39">
        <v>776463.76</v>
      </c>
      <c r="AF17" s="39"/>
      <c r="AG17" s="39">
        <v>313886325.57</v>
      </c>
      <c r="AH17" s="39"/>
      <c r="AI17" s="39"/>
      <c r="AJ17" s="44"/>
      <c r="AK17" s="39">
        <v>78651622</v>
      </c>
      <c r="AL17" s="39">
        <v>164590.57</v>
      </c>
      <c r="AM17" s="39">
        <v>749870.13</v>
      </c>
      <c r="AN17" s="44">
        <v>42914215.46</v>
      </c>
      <c r="AO17" s="47">
        <v>465213441.86</v>
      </c>
      <c r="AP17" s="29">
        <f>SUM(AQ17:AU17)</f>
        <v>446764.98</v>
      </c>
      <c r="AQ17" s="38"/>
      <c r="AR17" s="39"/>
      <c r="AS17" s="39">
        <v>446764.98</v>
      </c>
      <c r="AT17" s="39"/>
      <c r="AU17" s="40"/>
      <c r="AV17" s="29">
        <f>SUM(AW17:AY17)</f>
        <v>0</v>
      </c>
      <c r="AW17" s="38"/>
      <c r="AX17" s="41"/>
      <c r="AY17" s="40"/>
      <c r="AZ17" s="29">
        <f>SUM(BA17:BE17)</f>
        <v>0</v>
      </c>
      <c r="BA17" s="32"/>
      <c r="BB17" s="32"/>
      <c r="BC17" s="33"/>
      <c r="BD17" s="33"/>
      <c r="BE17" s="34"/>
      <c r="BF17" s="35">
        <f>SUM(BG17:BH17)</f>
        <v>75046190</v>
      </c>
      <c r="BG17" s="41">
        <v>79262860</v>
      </c>
      <c r="BH17" s="40">
        <v>-4216670</v>
      </c>
    </row>
    <row r="18" spans="1:60" ht="12.75" customHeight="1">
      <c r="A18" s="36">
        <v>10</v>
      </c>
      <c r="B18" s="48" t="s">
        <v>145</v>
      </c>
      <c r="C18" s="21" t="s">
        <v>146</v>
      </c>
      <c r="D18" s="22">
        <f t="shared" si="0"/>
        <v>4897834613.500002</v>
      </c>
      <c r="E18" s="29">
        <f t="shared" si="1"/>
        <v>4893455715.820002</v>
      </c>
      <c r="F18" s="42">
        <v>1492570652.09</v>
      </c>
      <c r="G18" s="39">
        <v>48184044.04</v>
      </c>
      <c r="H18" s="39"/>
      <c r="I18" s="39">
        <v>399585479.09</v>
      </c>
      <c r="J18" s="43">
        <v>-380384.37</v>
      </c>
      <c r="K18" s="49"/>
      <c r="L18" s="46">
        <v>-73137379.77</v>
      </c>
      <c r="M18" s="41">
        <v>62460104.02</v>
      </c>
      <c r="N18" s="43">
        <v>678506.66</v>
      </c>
      <c r="O18" s="41">
        <v>75254.94</v>
      </c>
      <c r="P18" s="39"/>
      <c r="Q18" s="39">
        <v>133895880.31</v>
      </c>
      <c r="R18" s="39">
        <v>1883068284</v>
      </c>
      <c r="S18" s="39">
        <v>621117038</v>
      </c>
      <c r="T18" s="39">
        <v>8362274</v>
      </c>
      <c r="U18" s="39">
        <v>115201377.26</v>
      </c>
      <c r="V18" s="39"/>
      <c r="W18" s="39">
        <v>101590</v>
      </c>
      <c r="X18" s="39">
        <v>76698</v>
      </c>
      <c r="Y18" s="43">
        <v>75966</v>
      </c>
      <c r="Z18" s="46"/>
      <c r="AA18" s="49"/>
      <c r="AB18" s="41">
        <v>222221.12</v>
      </c>
      <c r="AC18" s="43"/>
      <c r="AD18" s="41">
        <v>37351152</v>
      </c>
      <c r="AE18" s="39">
        <v>9976.6</v>
      </c>
      <c r="AF18" s="39"/>
      <c r="AG18" s="39">
        <v>93280189.07</v>
      </c>
      <c r="AH18" s="39"/>
      <c r="AI18" s="39"/>
      <c r="AJ18" s="44"/>
      <c r="AK18" s="39">
        <v>-237899.36</v>
      </c>
      <c r="AL18" s="39">
        <v>-702260.13</v>
      </c>
      <c r="AM18" s="39">
        <v>2521115.52</v>
      </c>
      <c r="AN18" s="43">
        <v>16362218.59</v>
      </c>
      <c r="AO18" s="47">
        <v>52713618.14</v>
      </c>
      <c r="AP18" s="29">
        <f t="shared" si="2"/>
        <v>1935007.6800000002</v>
      </c>
      <c r="AQ18" s="38"/>
      <c r="AR18" s="39"/>
      <c r="AS18" s="39">
        <v>653935.63</v>
      </c>
      <c r="AT18" s="39"/>
      <c r="AU18" s="40">
        <v>1281072.05</v>
      </c>
      <c r="AV18" s="29">
        <f t="shared" si="3"/>
        <v>0</v>
      </c>
      <c r="AW18" s="38"/>
      <c r="AX18" s="41"/>
      <c r="AY18" s="40"/>
      <c r="AZ18" s="50">
        <f t="shared" si="4"/>
        <v>0</v>
      </c>
      <c r="BA18" s="32"/>
      <c r="BB18" s="32"/>
      <c r="BC18" s="33"/>
      <c r="BD18" s="33"/>
      <c r="BE18" s="34"/>
      <c r="BF18" s="35">
        <f t="shared" si="5"/>
        <v>2443890</v>
      </c>
      <c r="BG18" s="41">
        <v>2443890</v>
      </c>
      <c r="BH18" s="40"/>
    </row>
    <row r="19" spans="1:60" ht="12.75" customHeight="1">
      <c r="A19" s="36">
        <v>11</v>
      </c>
      <c r="B19" s="48" t="s">
        <v>147</v>
      </c>
      <c r="C19" s="21" t="s">
        <v>148</v>
      </c>
      <c r="D19" s="22">
        <f t="shared" si="0"/>
        <v>5003350120.89</v>
      </c>
      <c r="E19" s="29">
        <f t="shared" si="1"/>
        <v>4941522365.33</v>
      </c>
      <c r="F19" s="51">
        <v>1474678383.23</v>
      </c>
      <c r="G19" s="46">
        <v>83668114.92</v>
      </c>
      <c r="H19" s="49"/>
      <c r="I19" s="46">
        <v>152789846.89</v>
      </c>
      <c r="J19" s="46"/>
      <c r="K19" s="49">
        <v>-2200521.21</v>
      </c>
      <c r="L19" s="46"/>
      <c r="M19" s="49">
        <v>66783926.54</v>
      </c>
      <c r="N19" s="46">
        <v>1191640.99</v>
      </c>
      <c r="O19" s="49">
        <v>540275.69</v>
      </c>
      <c r="P19" s="46"/>
      <c r="Q19" s="46">
        <v>187903252.29</v>
      </c>
      <c r="R19" s="49">
        <v>2066720684.91</v>
      </c>
      <c r="S19" s="41">
        <v>645939677</v>
      </c>
      <c r="T19" s="39">
        <v>8553799</v>
      </c>
      <c r="U19" s="43">
        <v>44510211.53</v>
      </c>
      <c r="V19" s="49"/>
      <c r="W19" s="49">
        <v>138861</v>
      </c>
      <c r="X19" s="46">
        <v>47814</v>
      </c>
      <c r="Y19" s="46">
        <v>3324538</v>
      </c>
      <c r="Z19" s="46"/>
      <c r="AA19" s="49">
        <v>2084956.55</v>
      </c>
      <c r="AB19" s="49">
        <v>3386</v>
      </c>
      <c r="AC19" s="46"/>
      <c r="AD19" s="41">
        <v>566999.24</v>
      </c>
      <c r="AE19" s="43">
        <v>49054.14</v>
      </c>
      <c r="AF19" s="41"/>
      <c r="AG19" s="43">
        <v>125651232.83</v>
      </c>
      <c r="AH19" s="41"/>
      <c r="AI19" s="43"/>
      <c r="AJ19" s="45"/>
      <c r="AK19" s="39"/>
      <c r="AL19" s="39">
        <v>19942357.6</v>
      </c>
      <c r="AM19" s="39">
        <v>2658497.68</v>
      </c>
      <c r="AN19" s="43">
        <v>25114955.11</v>
      </c>
      <c r="AO19" s="47">
        <v>30860421.4</v>
      </c>
      <c r="AP19" s="29">
        <f t="shared" si="2"/>
        <v>24314905.54</v>
      </c>
      <c r="AQ19" s="51"/>
      <c r="AR19" s="39">
        <v>22357325.82</v>
      </c>
      <c r="AS19" s="39">
        <v>750732.55</v>
      </c>
      <c r="AT19" s="39"/>
      <c r="AU19" s="47">
        <v>1206847.17</v>
      </c>
      <c r="AV19" s="29">
        <f t="shared" si="3"/>
        <v>0</v>
      </c>
      <c r="AW19" s="51"/>
      <c r="AX19" s="46"/>
      <c r="AY19" s="47"/>
      <c r="AZ19" s="35">
        <f t="shared" si="4"/>
        <v>0</v>
      </c>
      <c r="BA19" s="32"/>
      <c r="BB19" s="32"/>
      <c r="BC19" s="33"/>
      <c r="BD19" s="33"/>
      <c r="BE19" s="34"/>
      <c r="BF19" s="35">
        <f t="shared" si="5"/>
        <v>37512850.02</v>
      </c>
      <c r="BG19" s="41">
        <v>37512850.02</v>
      </c>
      <c r="BH19" s="40"/>
    </row>
    <row r="20" spans="1:60" ht="12.75" customHeight="1">
      <c r="A20" s="52" t="s">
        <v>149</v>
      </c>
      <c r="B20" s="53" t="s">
        <v>150</v>
      </c>
      <c r="C20" s="54"/>
      <c r="D20" s="55">
        <f t="shared" si="0"/>
        <v>98868507857.14998</v>
      </c>
      <c r="E20" s="56">
        <f t="shared" si="1"/>
        <v>98298748165.96997</v>
      </c>
      <c r="F20" s="57">
        <f>SUM(F9:F19)</f>
        <v>37395320330.1</v>
      </c>
      <c r="G20" s="58">
        <f aca="true" t="shared" si="6" ref="G20:AO20">SUM(G9:G19)</f>
        <v>1242743612.92</v>
      </c>
      <c r="H20" s="59">
        <f t="shared" si="6"/>
        <v>9092.08</v>
      </c>
      <c r="I20" s="58">
        <f t="shared" si="6"/>
        <v>4198960061.3799996</v>
      </c>
      <c r="J20" s="58">
        <f t="shared" si="6"/>
        <v>-3355407.75</v>
      </c>
      <c r="K20" s="59">
        <f t="shared" si="6"/>
        <v>-1377025166.48</v>
      </c>
      <c r="L20" s="58">
        <f t="shared" si="6"/>
        <v>-78905510.59</v>
      </c>
      <c r="M20" s="59">
        <f t="shared" si="6"/>
        <v>1542447977.77</v>
      </c>
      <c r="N20" s="58">
        <f t="shared" si="6"/>
        <v>32258129.219999995</v>
      </c>
      <c r="O20" s="58">
        <f t="shared" si="6"/>
        <v>8527861.06</v>
      </c>
      <c r="P20" s="58">
        <f t="shared" si="6"/>
        <v>-2960041.19</v>
      </c>
      <c r="Q20" s="58">
        <f t="shared" si="6"/>
        <v>2721462834.8399997</v>
      </c>
      <c r="R20" s="58">
        <f t="shared" si="6"/>
        <v>33649257832.749996</v>
      </c>
      <c r="S20" s="58">
        <f t="shared" si="6"/>
        <v>11183165812.32</v>
      </c>
      <c r="T20" s="58">
        <f t="shared" si="6"/>
        <v>100313339.4</v>
      </c>
      <c r="U20" s="58">
        <f t="shared" si="6"/>
        <v>821795292.0999999</v>
      </c>
      <c r="V20" s="58">
        <f t="shared" si="6"/>
        <v>12446175.83</v>
      </c>
      <c r="W20" s="58">
        <f t="shared" si="6"/>
        <v>851218</v>
      </c>
      <c r="X20" s="58">
        <f t="shared" si="6"/>
        <v>679870</v>
      </c>
      <c r="Y20" s="58">
        <f t="shared" si="6"/>
        <v>8872804.1</v>
      </c>
      <c r="Z20" s="58">
        <f t="shared" si="6"/>
        <v>0</v>
      </c>
      <c r="AA20" s="58">
        <f t="shared" si="6"/>
        <v>2543505.24</v>
      </c>
      <c r="AB20" s="58">
        <f t="shared" si="6"/>
        <v>14684222.700000001</v>
      </c>
      <c r="AC20" s="58">
        <f t="shared" si="6"/>
        <v>0</v>
      </c>
      <c r="AD20" s="58">
        <f t="shared" si="6"/>
        <v>502384989.62</v>
      </c>
      <c r="AE20" s="58">
        <f t="shared" si="6"/>
        <v>102443247.25999999</v>
      </c>
      <c r="AF20" s="58">
        <f t="shared" si="6"/>
        <v>181500</v>
      </c>
      <c r="AG20" s="58">
        <f t="shared" si="6"/>
        <v>3169366431.87</v>
      </c>
      <c r="AH20" s="58">
        <f t="shared" si="6"/>
        <v>0</v>
      </c>
      <c r="AI20" s="58">
        <f t="shared" si="6"/>
        <v>242513.89</v>
      </c>
      <c r="AJ20" s="58">
        <f t="shared" si="6"/>
        <v>15626880</v>
      </c>
      <c r="AK20" s="58">
        <f t="shared" si="6"/>
        <v>336711531.15</v>
      </c>
      <c r="AL20" s="58">
        <f t="shared" si="6"/>
        <v>56265344.60999999</v>
      </c>
      <c r="AM20" s="58">
        <f t="shared" si="6"/>
        <v>772489209.84</v>
      </c>
      <c r="AN20" s="58">
        <f t="shared" si="6"/>
        <v>354174149.17999995</v>
      </c>
      <c r="AO20" s="60">
        <f t="shared" si="6"/>
        <v>1514768522.7500002</v>
      </c>
      <c r="AP20" s="61">
        <f t="shared" si="2"/>
        <v>44093991.16</v>
      </c>
      <c r="AQ20" s="58">
        <f>SUM(AQ9:AQ19)</f>
        <v>0</v>
      </c>
      <c r="AR20" s="58">
        <f>SUM(AR9:AR19)</f>
        <v>28729752.7</v>
      </c>
      <c r="AS20" s="58">
        <f>SUM(AS9:AS19)</f>
        <v>5265943.69</v>
      </c>
      <c r="AT20" s="58">
        <f>SUM(AT9:AT19)</f>
        <v>0</v>
      </c>
      <c r="AU20" s="60">
        <f>SUM(AU9:AU19)</f>
        <v>10098294.77</v>
      </c>
      <c r="AV20" s="56">
        <f t="shared" si="3"/>
        <v>3292650</v>
      </c>
      <c r="AW20" s="57">
        <f>SUM(AW9:AW19)</f>
        <v>3292650</v>
      </c>
      <c r="AX20" s="58">
        <f>SUM(AX9:AX19)</f>
        <v>0</v>
      </c>
      <c r="AY20" s="60">
        <f>SUM(AY9:AY19)</f>
        <v>0</v>
      </c>
      <c r="AZ20" s="62">
        <f t="shared" si="4"/>
        <v>0</v>
      </c>
      <c r="BA20" s="58">
        <f>SUM(BA9:BA19)</f>
        <v>0</v>
      </c>
      <c r="BB20" s="58">
        <f>SUM(BB9:BB19)</f>
        <v>0</v>
      </c>
      <c r="BC20" s="58">
        <f>SUM(BC9:BC19)</f>
        <v>0</v>
      </c>
      <c r="BD20" s="58">
        <f>SUM(BD9:BD19)</f>
        <v>0</v>
      </c>
      <c r="BE20" s="63">
        <f>SUM(BE9:BE19)</f>
        <v>0</v>
      </c>
      <c r="BF20" s="62">
        <f t="shared" si="5"/>
        <v>522373050.02</v>
      </c>
      <c r="BG20" s="58">
        <f>SUM(BG9:BG19)</f>
        <v>529429010.02</v>
      </c>
      <c r="BH20" s="55">
        <f>SUM(BH9:BH19)</f>
        <v>-7055960</v>
      </c>
    </row>
    <row r="21" spans="1:60" ht="12.75" customHeight="1">
      <c r="A21" s="36">
        <v>12</v>
      </c>
      <c r="B21" s="37" t="s">
        <v>151</v>
      </c>
      <c r="C21" s="21" t="s">
        <v>152</v>
      </c>
      <c r="D21" s="22">
        <f t="shared" si="0"/>
        <v>4163031512.2399993</v>
      </c>
      <c r="E21" s="29">
        <f t="shared" si="1"/>
        <v>4037101075.419999</v>
      </c>
      <c r="F21" s="51">
        <v>1259216205.18</v>
      </c>
      <c r="G21" s="46">
        <v>39492346.99</v>
      </c>
      <c r="H21" s="49"/>
      <c r="I21" s="46">
        <v>123274470.24</v>
      </c>
      <c r="J21" s="46"/>
      <c r="K21" s="49"/>
      <c r="L21" s="46"/>
      <c r="M21" s="49">
        <v>70806139.57</v>
      </c>
      <c r="N21" s="46">
        <v>1538338.75</v>
      </c>
      <c r="O21" s="41">
        <v>34020</v>
      </c>
      <c r="P21" s="43"/>
      <c r="Q21" s="46">
        <v>100268015.96</v>
      </c>
      <c r="R21" s="41">
        <v>1577903558.09</v>
      </c>
      <c r="S21" s="39">
        <v>524581637.76</v>
      </c>
      <c r="T21" s="39"/>
      <c r="U21" s="43">
        <v>53952567.16</v>
      </c>
      <c r="V21" s="49"/>
      <c r="W21" s="49">
        <v>22263</v>
      </c>
      <c r="X21" s="46">
        <v>44652</v>
      </c>
      <c r="Y21" s="46">
        <v>136011.16</v>
      </c>
      <c r="Z21" s="46"/>
      <c r="AA21" s="49">
        <v>213.78</v>
      </c>
      <c r="AB21" s="49"/>
      <c r="AC21" s="46"/>
      <c r="AD21" s="46">
        <v>22047.06</v>
      </c>
      <c r="AE21" s="46">
        <v>885647.9</v>
      </c>
      <c r="AF21" s="46"/>
      <c r="AG21" s="46">
        <v>172597162</v>
      </c>
      <c r="AH21" s="46"/>
      <c r="AI21" s="46">
        <v>701610</v>
      </c>
      <c r="AJ21" s="45"/>
      <c r="AK21" s="39">
        <v>14900873</v>
      </c>
      <c r="AL21" s="39">
        <v>4748444.18</v>
      </c>
      <c r="AM21" s="39">
        <v>271553.74</v>
      </c>
      <c r="AN21" s="46">
        <v>12372718.2</v>
      </c>
      <c r="AO21" s="47">
        <v>79330579.7</v>
      </c>
      <c r="AP21" s="35">
        <f t="shared" si="2"/>
        <v>2569996.82</v>
      </c>
      <c r="AQ21" s="46"/>
      <c r="AR21" s="39">
        <v>9689.38</v>
      </c>
      <c r="AS21" s="39">
        <v>2347815.28</v>
      </c>
      <c r="AT21" s="39"/>
      <c r="AU21" s="47">
        <v>212492.16</v>
      </c>
      <c r="AV21" s="29">
        <f t="shared" si="3"/>
        <v>0</v>
      </c>
      <c r="AW21" s="51"/>
      <c r="AX21" s="46"/>
      <c r="AY21" s="47"/>
      <c r="AZ21" s="64">
        <f t="shared" si="4"/>
        <v>0</v>
      </c>
      <c r="BA21" s="65"/>
      <c r="BB21" s="46"/>
      <c r="BC21" s="49"/>
      <c r="BD21" s="49"/>
      <c r="BE21" s="66"/>
      <c r="BF21" s="35">
        <f t="shared" si="5"/>
        <v>123360440</v>
      </c>
      <c r="BG21" s="46">
        <v>122689550</v>
      </c>
      <c r="BH21" s="47">
        <v>670890</v>
      </c>
    </row>
    <row r="22" spans="1:60" ht="12.75" customHeight="1">
      <c r="A22" s="52" t="s">
        <v>153</v>
      </c>
      <c r="B22" s="53" t="s">
        <v>154</v>
      </c>
      <c r="C22" s="67"/>
      <c r="D22" s="55">
        <f t="shared" si="0"/>
        <v>4163031512.2399993</v>
      </c>
      <c r="E22" s="56">
        <f t="shared" si="1"/>
        <v>4037101075.419999</v>
      </c>
      <c r="F22" s="57">
        <f aca="true" t="shared" si="7" ref="F22:AO22">SUM(F21:F21)</f>
        <v>1259216205.18</v>
      </c>
      <c r="G22" s="58">
        <f t="shared" si="7"/>
        <v>39492346.99</v>
      </c>
      <c r="H22" s="68">
        <f t="shared" si="7"/>
        <v>0</v>
      </c>
      <c r="I22" s="58">
        <f t="shared" si="7"/>
        <v>123274470.24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70806139.57</v>
      </c>
      <c r="N22" s="58">
        <f t="shared" si="7"/>
        <v>1538338.75</v>
      </c>
      <c r="O22" s="58">
        <f t="shared" si="7"/>
        <v>34020</v>
      </c>
      <c r="P22" s="58">
        <f t="shared" si="7"/>
        <v>0</v>
      </c>
      <c r="Q22" s="58">
        <f t="shared" si="7"/>
        <v>100268015.96</v>
      </c>
      <c r="R22" s="58">
        <f t="shared" si="7"/>
        <v>1577903558.09</v>
      </c>
      <c r="S22" s="58">
        <f t="shared" si="7"/>
        <v>524581637.76</v>
      </c>
      <c r="T22" s="58">
        <f t="shared" si="7"/>
        <v>0</v>
      </c>
      <c r="U22" s="58">
        <f t="shared" si="7"/>
        <v>53952567.16</v>
      </c>
      <c r="V22" s="58">
        <f t="shared" si="7"/>
        <v>0</v>
      </c>
      <c r="W22" s="58">
        <f t="shared" si="7"/>
        <v>22263</v>
      </c>
      <c r="X22" s="58">
        <f t="shared" si="7"/>
        <v>44652</v>
      </c>
      <c r="Y22" s="58">
        <f t="shared" si="7"/>
        <v>136011.16</v>
      </c>
      <c r="Z22" s="58">
        <f t="shared" si="7"/>
        <v>0</v>
      </c>
      <c r="AA22" s="58">
        <f t="shared" si="7"/>
        <v>213.78</v>
      </c>
      <c r="AB22" s="58">
        <f t="shared" si="7"/>
        <v>0</v>
      </c>
      <c r="AC22" s="58">
        <f t="shared" si="7"/>
        <v>0</v>
      </c>
      <c r="AD22" s="58">
        <f t="shared" si="7"/>
        <v>22047.06</v>
      </c>
      <c r="AE22" s="58">
        <f t="shared" si="7"/>
        <v>885647.9</v>
      </c>
      <c r="AF22" s="58">
        <f t="shared" si="7"/>
        <v>0</v>
      </c>
      <c r="AG22" s="58">
        <f t="shared" si="7"/>
        <v>172597162</v>
      </c>
      <c r="AH22" s="58">
        <f t="shared" si="7"/>
        <v>0</v>
      </c>
      <c r="AI22" s="58">
        <f t="shared" si="7"/>
        <v>701610</v>
      </c>
      <c r="AJ22" s="58">
        <f t="shared" si="7"/>
        <v>0</v>
      </c>
      <c r="AK22" s="58">
        <f t="shared" si="7"/>
        <v>14900873</v>
      </c>
      <c r="AL22" s="58">
        <f t="shared" si="7"/>
        <v>4748444.18</v>
      </c>
      <c r="AM22" s="58">
        <f t="shared" si="7"/>
        <v>271553.74</v>
      </c>
      <c r="AN22" s="58">
        <f t="shared" si="7"/>
        <v>12372718.2</v>
      </c>
      <c r="AO22" s="60">
        <f t="shared" si="7"/>
        <v>79330579.7</v>
      </c>
      <c r="AP22" s="62">
        <f t="shared" si="2"/>
        <v>2569996.82</v>
      </c>
      <c r="AQ22" s="58">
        <f>SUM(AQ21:AQ21)</f>
        <v>0</v>
      </c>
      <c r="AR22" s="58">
        <f>SUM(AR21:AR21)</f>
        <v>9689.38</v>
      </c>
      <c r="AS22" s="58">
        <f>SUM(AS21:AS21)</f>
        <v>2347815.28</v>
      </c>
      <c r="AT22" s="58">
        <f>SUM(AT21:AT21)</f>
        <v>0</v>
      </c>
      <c r="AU22" s="60">
        <f>SUM(AU21:AU21)</f>
        <v>212492.16</v>
      </c>
      <c r="AV22" s="56">
        <f t="shared" si="3"/>
        <v>0</v>
      </c>
      <c r="AW22" s="57">
        <f>SUM(AW21:AW21)</f>
        <v>0</v>
      </c>
      <c r="AX22" s="58">
        <f>SUM(AX21:AX21)</f>
        <v>0</v>
      </c>
      <c r="AY22" s="60">
        <f>SUM(AY21:AY21)</f>
        <v>0</v>
      </c>
      <c r="AZ22" s="61">
        <f t="shared" si="4"/>
        <v>0</v>
      </c>
      <c r="BA22" s="58">
        <f>SUM(BA21:BA21)</f>
        <v>0</v>
      </c>
      <c r="BB22" s="58">
        <f>SUM(BB21:BB21)</f>
        <v>0</v>
      </c>
      <c r="BC22" s="58">
        <f>SUM(BC21:BC21)</f>
        <v>0</v>
      </c>
      <c r="BD22" s="58">
        <f>SUM(BD21:BD21)</f>
        <v>0</v>
      </c>
      <c r="BE22" s="69">
        <f>SUM(BE21:BE21)</f>
        <v>0</v>
      </c>
      <c r="BF22" s="62">
        <f t="shared" si="5"/>
        <v>123360440</v>
      </c>
      <c r="BG22" s="58">
        <f>SUM(BG21:BG21)</f>
        <v>122689550</v>
      </c>
      <c r="BH22" s="60">
        <f>SUM(BH21:BH21)</f>
        <v>670890</v>
      </c>
    </row>
    <row r="23" spans="1:60" ht="12.75" customHeight="1">
      <c r="A23" s="36">
        <v>13</v>
      </c>
      <c r="B23" s="37" t="s">
        <v>155</v>
      </c>
      <c r="C23" s="21" t="s">
        <v>156</v>
      </c>
      <c r="D23" s="70">
        <f t="shared" si="0"/>
        <v>117749364.74</v>
      </c>
      <c r="E23" s="29">
        <f t="shared" si="1"/>
        <v>117749364.74</v>
      </c>
      <c r="F23" s="42">
        <v>14910112.26</v>
      </c>
      <c r="G23" s="39">
        <v>4468982.97</v>
      </c>
      <c r="H23" s="43">
        <v>48683.94</v>
      </c>
      <c r="I23" s="46"/>
      <c r="J23" s="46"/>
      <c r="K23" s="41"/>
      <c r="L23" s="43"/>
      <c r="M23" s="49">
        <v>1668963.95</v>
      </c>
      <c r="N23" s="46">
        <v>10148</v>
      </c>
      <c r="O23" s="41">
        <v>2975</v>
      </c>
      <c r="P23" s="39"/>
      <c r="Q23" s="39">
        <v>7465378.11</v>
      </c>
      <c r="R23" s="43">
        <v>60240503</v>
      </c>
      <c r="S23" s="46">
        <v>19928050</v>
      </c>
      <c r="T23" s="41">
        <v>248372</v>
      </c>
      <c r="U23" s="39">
        <v>1179435.82</v>
      </c>
      <c r="V23" s="39"/>
      <c r="W23" s="39">
        <v>5062</v>
      </c>
      <c r="X23" s="43">
        <v>13287</v>
      </c>
      <c r="Y23" s="41">
        <v>830</v>
      </c>
      <c r="Z23" s="39"/>
      <c r="AA23" s="39"/>
      <c r="AB23" s="39"/>
      <c r="AC23" s="39"/>
      <c r="AD23" s="43"/>
      <c r="AE23" s="46"/>
      <c r="AF23" s="46"/>
      <c r="AG23" s="46">
        <v>1215104.78</v>
      </c>
      <c r="AH23" s="46"/>
      <c r="AI23" s="49"/>
      <c r="AJ23" s="41"/>
      <c r="AK23" s="39">
        <v>4000000</v>
      </c>
      <c r="AL23" s="39">
        <v>-497970</v>
      </c>
      <c r="AM23" s="39">
        <v>529654</v>
      </c>
      <c r="AN23" s="46">
        <v>2031564.11</v>
      </c>
      <c r="AO23" s="47">
        <v>280227.8</v>
      </c>
      <c r="AP23" s="35">
        <f t="shared" si="2"/>
        <v>0</v>
      </c>
      <c r="AQ23" s="41"/>
      <c r="AR23" s="39"/>
      <c r="AS23" s="39"/>
      <c r="AT23" s="39"/>
      <c r="AU23" s="47"/>
      <c r="AV23" s="29">
        <f t="shared" si="3"/>
        <v>0</v>
      </c>
      <c r="AW23" s="38"/>
      <c r="AX23" s="46"/>
      <c r="AY23" s="71"/>
      <c r="AZ23" s="35">
        <f t="shared" si="4"/>
        <v>0</v>
      </c>
      <c r="BA23" s="32"/>
      <c r="BB23" s="32"/>
      <c r="BC23" s="33"/>
      <c r="BD23" s="32"/>
      <c r="BE23" s="66"/>
      <c r="BF23" s="50">
        <f t="shared" si="5"/>
        <v>0</v>
      </c>
      <c r="BG23" s="41"/>
      <c r="BH23" s="40"/>
    </row>
    <row r="24" spans="1:60" ht="12.75" customHeight="1">
      <c r="A24" s="36">
        <v>14</v>
      </c>
      <c r="B24" s="37" t="s">
        <v>157</v>
      </c>
      <c r="C24" s="21" t="s">
        <v>158</v>
      </c>
      <c r="D24" s="70">
        <f t="shared" si="0"/>
        <v>1556994644.9800003</v>
      </c>
      <c r="E24" s="29">
        <f t="shared" si="1"/>
        <v>1556343882.7700002</v>
      </c>
      <c r="F24" s="42">
        <v>78543506.23</v>
      </c>
      <c r="G24" s="39">
        <v>51816470.43</v>
      </c>
      <c r="H24" s="43"/>
      <c r="I24" s="41">
        <v>3768157.81</v>
      </c>
      <c r="J24" s="43"/>
      <c r="K24" s="41">
        <v>-16625035</v>
      </c>
      <c r="L24" s="39">
        <v>-885259.28</v>
      </c>
      <c r="M24" s="39">
        <v>35728523.11</v>
      </c>
      <c r="N24" s="39">
        <v>141911</v>
      </c>
      <c r="O24" s="39">
        <v>381122.7</v>
      </c>
      <c r="P24" s="39"/>
      <c r="Q24" s="39">
        <v>151870259.16</v>
      </c>
      <c r="R24" s="39">
        <v>874635766</v>
      </c>
      <c r="S24" s="39">
        <v>289881398.61</v>
      </c>
      <c r="T24" s="39">
        <v>3613238</v>
      </c>
      <c r="U24" s="39">
        <v>22414468.54</v>
      </c>
      <c r="V24" s="39"/>
      <c r="W24" s="39">
        <v>78525</v>
      </c>
      <c r="X24" s="39">
        <v>183495</v>
      </c>
      <c r="Y24" s="39">
        <v>448685.2</v>
      </c>
      <c r="Z24" s="39"/>
      <c r="AA24" s="39">
        <v>2696742.67</v>
      </c>
      <c r="AB24" s="39">
        <v>19212219.45</v>
      </c>
      <c r="AC24" s="39"/>
      <c r="AD24" s="43"/>
      <c r="AE24" s="41">
        <v>508791.23</v>
      </c>
      <c r="AF24" s="39"/>
      <c r="AG24" s="43">
        <v>20999167.94</v>
      </c>
      <c r="AH24" s="46">
        <v>19896</v>
      </c>
      <c r="AI24" s="41"/>
      <c r="AJ24" s="39"/>
      <c r="AK24" s="39"/>
      <c r="AL24" s="39">
        <v>-1970298.56</v>
      </c>
      <c r="AM24" s="39">
        <v>2002149.95</v>
      </c>
      <c r="AN24" s="46">
        <v>11543730.84</v>
      </c>
      <c r="AO24" s="47">
        <v>5336250.74</v>
      </c>
      <c r="AP24" s="35">
        <f t="shared" si="2"/>
        <v>4772.21</v>
      </c>
      <c r="AQ24" s="41"/>
      <c r="AR24" s="39"/>
      <c r="AS24" s="39">
        <v>4772.21</v>
      </c>
      <c r="AT24" s="39"/>
      <c r="AU24" s="40"/>
      <c r="AV24" s="29">
        <f t="shared" si="3"/>
        <v>0</v>
      </c>
      <c r="AW24" s="38"/>
      <c r="AX24" s="41"/>
      <c r="AY24" s="28"/>
      <c r="AZ24" s="64">
        <f t="shared" si="4"/>
        <v>0</v>
      </c>
      <c r="BA24" s="72"/>
      <c r="BB24" s="32"/>
      <c r="BC24" s="33"/>
      <c r="BD24" s="32"/>
      <c r="BE24" s="66"/>
      <c r="BF24" s="35">
        <f t="shared" si="5"/>
        <v>645990</v>
      </c>
      <c r="BG24" s="41">
        <v>645990</v>
      </c>
      <c r="BH24" s="40"/>
    </row>
    <row r="25" spans="1:60" ht="12.75" customHeight="1">
      <c r="A25" s="36">
        <v>15</v>
      </c>
      <c r="B25" s="37" t="s">
        <v>159</v>
      </c>
      <c r="C25" s="21" t="s">
        <v>160</v>
      </c>
      <c r="D25" s="70">
        <f t="shared" si="0"/>
        <v>598485482.17</v>
      </c>
      <c r="E25" s="29">
        <f t="shared" si="1"/>
        <v>598485482.17</v>
      </c>
      <c r="F25" s="42">
        <v>37931876.72</v>
      </c>
      <c r="G25" s="39">
        <v>10765147.27</v>
      </c>
      <c r="H25" s="39"/>
      <c r="I25" s="39"/>
      <c r="J25" s="39"/>
      <c r="K25" s="39"/>
      <c r="L25" s="39"/>
      <c r="M25" s="39">
        <v>2157821.71</v>
      </c>
      <c r="N25" s="39">
        <v>156257</v>
      </c>
      <c r="O25" s="39">
        <v>124057.01</v>
      </c>
      <c r="P25" s="39"/>
      <c r="Q25" s="39">
        <v>8329448.32</v>
      </c>
      <c r="R25" s="39">
        <v>341088895</v>
      </c>
      <c r="S25" s="39">
        <v>114427434</v>
      </c>
      <c r="T25" s="39"/>
      <c r="U25" s="39">
        <v>6755033</v>
      </c>
      <c r="V25" s="39">
        <v>3068905</v>
      </c>
      <c r="W25" s="39">
        <v>23055</v>
      </c>
      <c r="X25" s="39">
        <v>9475</v>
      </c>
      <c r="Y25" s="39">
        <v>20751.65</v>
      </c>
      <c r="Z25" s="39"/>
      <c r="AA25" s="39"/>
      <c r="AB25" s="39"/>
      <c r="AC25" s="39"/>
      <c r="AD25" s="43"/>
      <c r="AE25" s="41"/>
      <c r="AF25" s="39"/>
      <c r="AG25" s="39">
        <v>5260516.65</v>
      </c>
      <c r="AH25" s="43"/>
      <c r="AI25" s="41"/>
      <c r="AJ25" s="39"/>
      <c r="AK25" s="39">
        <v>55700000</v>
      </c>
      <c r="AL25" s="39"/>
      <c r="AM25" s="39"/>
      <c r="AN25" s="39">
        <v>1683631.57</v>
      </c>
      <c r="AO25" s="40">
        <v>10983177.27</v>
      </c>
      <c r="AP25" s="35">
        <f t="shared" si="2"/>
        <v>0</v>
      </c>
      <c r="AQ25" s="41"/>
      <c r="AR25" s="39"/>
      <c r="AS25" s="39"/>
      <c r="AT25" s="39"/>
      <c r="AU25" s="40"/>
      <c r="AV25" s="29">
        <f t="shared" si="3"/>
        <v>0</v>
      </c>
      <c r="AW25" s="38"/>
      <c r="AX25" s="41"/>
      <c r="AY25" s="40"/>
      <c r="AZ25" s="64">
        <f t="shared" si="4"/>
        <v>0</v>
      </c>
      <c r="BA25" s="72"/>
      <c r="BB25" s="32"/>
      <c r="BC25" s="33"/>
      <c r="BD25" s="32"/>
      <c r="BE25" s="66"/>
      <c r="BF25" s="35">
        <f t="shared" si="5"/>
        <v>0</v>
      </c>
      <c r="BG25" s="41"/>
      <c r="BH25" s="40"/>
    </row>
    <row r="26" spans="1:60" ht="12.75" customHeight="1">
      <c r="A26" s="36">
        <v>16</v>
      </c>
      <c r="B26" s="48" t="s">
        <v>161</v>
      </c>
      <c r="C26" s="21" t="s">
        <v>162</v>
      </c>
      <c r="D26" s="70">
        <f t="shared" si="0"/>
        <v>102492466.07000001</v>
      </c>
      <c r="E26" s="29">
        <f t="shared" si="1"/>
        <v>101108866.07000001</v>
      </c>
      <c r="F26" s="42">
        <v>7229903.14</v>
      </c>
      <c r="G26" s="39">
        <v>2743833.74</v>
      </c>
      <c r="H26" s="39"/>
      <c r="I26" s="39">
        <v>1632</v>
      </c>
      <c r="J26" s="39"/>
      <c r="K26" s="39"/>
      <c r="L26" s="39"/>
      <c r="M26" s="39">
        <v>814500.08</v>
      </c>
      <c r="N26" s="39">
        <v>69490</v>
      </c>
      <c r="O26" s="39">
        <v>30099</v>
      </c>
      <c r="P26" s="39"/>
      <c r="Q26" s="39">
        <v>4973857.2</v>
      </c>
      <c r="R26" s="39">
        <v>56126418</v>
      </c>
      <c r="S26" s="39">
        <v>18443943</v>
      </c>
      <c r="T26" s="39">
        <v>171263.42</v>
      </c>
      <c r="U26" s="39">
        <v>1231300.59</v>
      </c>
      <c r="V26" s="39">
        <v>120512</v>
      </c>
      <c r="W26" s="39">
        <v>10458</v>
      </c>
      <c r="X26" s="39">
        <v>5171</v>
      </c>
      <c r="Y26" s="39">
        <v>15347.49</v>
      </c>
      <c r="Z26" s="39"/>
      <c r="AA26" s="39"/>
      <c r="AB26" s="39">
        <v>112486</v>
      </c>
      <c r="AC26" s="39"/>
      <c r="AD26" s="39"/>
      <c r="AE26" s="39"/>
      <c r="AF26" s="39"/>
      <c r="AG26" s="39">
        <v>6049817.59</v>
      </c>
      <c r="AH26" s="39"/>
      <c r="AI26" s="39"/>
      <c r="AJ26" s="39"/>
      <c r="AK26" s="39">
        <v>1477800</v>
      </c>
      <c r="AL26" s="39">
        <v>7440.4</v>
      </c>
      <c r="AM26" s="39"/>
      <c r="AN26" s="39">
        <v>1120884.92</v>
      </c>
      <c r="AO26" s="40">
        <v>352708.5</v>
      </c>
      <c r="AP26" s="35">
        <f t="shared" si="2"/>
        <v>0</v>
      </c>
      <c r="AQ26" s="41"/>
      <c r="AR26" s="39"/>
      <c r="AS26" s="39"/>
      <c r="AT26" s="39"/>
      <c r="AU26" s="40"/>
      <c r="AV26" s="29">
        <f t="shared" si="3"/>
        <v>0</v>
      </c>
      <c r="AW26" s="38"/>
      <c r="AX26" s="41"/>
      <c r="AY26" s="40"/>
      <c r="AZ26" s="64">
        <f t="shared" si="4"/>
        <v>0</v>
      </c>
      <c r="BA26" s="72"/>
      <c r="BB26" s="32"/>
      <c r="BC26" s="33"/>
      <c r="BD26" s="32"/>
      <c r="BE26" s="66"/>
      <c r="BF26" s="50">
        <f t="shared" si="5"/>
        <v>1383600</v>
      </c>
      <c r="BG26" s="41">
        <v>1383600</v>
      </c>
      <c r="BH26" s="40"/>
    </row>
    <row r="27" spans="1:60" ht="12.75" customHeight="1">
      <c r="A27" s="36">
        <v>17</v>
      </c>
      <c r="B27" s="37" t="s">
        <v>163</v>
      </c>
      <c r="C27" s="21" t="s">
        <v>164</v>
      </c>
      <c r="D27" s="70">
        <f t="shared" si="0"/>
        <v>1240944857.7999997</v>
      </c>
      <c r="E27" s="73">
        <f t="shared" si="1"/>
        <v>1232789437.7999997</v>
      </c>
      <c r="F27" s="42">
        <v>94509593.06</v>
      </c>
      <c r="G27" s="39">
        <v>22847927.3</v>
      </c>
      <c r="H27" s="39"/>
      <c r="I27" s="39"/>
      <c r="J27" s="39">
        <v>-16058.36</v>
      </c>
      <c r="K27" s="39"/>
      <c r="L27" s="39">
        <v>-10638.37</v>
      </c>
      <c r="M27" s="39">
        <v>18458949.74</v>
      </c>
      <c r="N27" s="39">
        <v>141432</v>
      </c>
      <c r="O27" s="39">
        <v>87663.61</v>
      </c>
      <c r="P27" s="39"/>
      <c r="Q27" s="39">
        <v>19220792.57</v>
      </c>
      <c r="R27" s="39">
        <v>762828938</v>
      </c>
      <c r="S27" s="39">
        <v>254519841</v>
      </c>
      <c r="T27" s="39">
        <v>3388191</v>
      </c>
      <c r="U27" s="39">
        <v>21627009.56</v>
      </c>
      <c r="V27" s="39"/>
      <c r="W27" s="39">
        <v>37554</v>
      </c>
      <c r="X27" s="39">
        <v>4830</v>
      </c>
      <c r="Y27" s="39">
        <v>338575</v>
      </c>
      <c r="Z27" s="39"/>
      <c r="AA27" s="39"/>
      <c r="AB27" s="39"/>
      <c r="AC27" s="39"/>
      <c r="AD27" s="39"/>
      <c r="AE27" s="39">
        <v>1500</v>
      </c>
      <c r="AF27" s="39"/>
      <c r="AG27" s="39">
        <v>23639117.87</v>
      </c>
      <c r="AH27" s="39"/>
      <c r="AI27" s="39"/>
      <c r="AJ27" s="39"/>
      <c r="AK27" s="39">
        <v>-82799.18</v>
      </c>
      <c r="AL27" s="39">
        <v>-15046.01</v>
      </c>
      <c r="AM27" s="39">
        <v>515080.85</v>
      </c>
      <c r="AN27" s="39">
        <v>7705555.97</v>
      </c>
      <c r="AO27" s="40">
        <v>3041428.19</v>
      </c>
      <c r="AP27" s="35">
        <f t="shared" si="2"/>
        <v>0</v>
      </c>
      <c r="AQ27" s="41"/>
      <c r="AR27" s="39"/>
      <c r="AS27" s="39"/>
      <c r="AT27" s="39"/>
      <c r="AU27" s="40"/>
      <c r="AV27" s="29">
        <f t="shared" si="3"/>
        <v>0</v>
      </c>
      <c r="AW27" s="38"/>
      <c r="AX27" s="41"/>
      <c r="AY27" s="40"/>
      <c r="AZ27" s="64">
        <f t="shared" si="4"/>
        <v>0</v>
      </c>
      <c r="BA27" s="72"/>
      <c r="BB27" s="32"/>
      <c r="BC27" s="49"/>
      <c r="BD27" s="32"/>
      <c r="BE27" s="74"/>
      <c r="BF27" s="35">
        <f t="shared" si="5"/>
        <v>8155420</v>
      </c>
      <c r="BG27" s="41">
        <v>8155420</v>
      </c>
      <c r="BH27" s="40"/>
    </row>
    <row r="28" spans="1:60" ht="12.75" customHeight="1">
      <c r="A28" s="36">
        <v>18</v>
      </c>
      <c r="B28" s="37" t="s">
        <v>165</v>
      </c>
      <c r="C28" s="21" t="s">
        <v>166</v>
      </c>
      <c r="D28" s="70">
        <f t="shared" si="0"/>
        <v>548100627.63</v>
      </c>
      <c r="E28" s="29">
        <f t="shared" si="1"/>
        <v>546635197.63</v>
      </c>
      <c r="F28" s="42">
        <v>27897791.21</v>
      </c>
      <c r="G28" s="39">
        <v>11074112.17</v>
      </c>
      <c r="H28" s="39">
        <v>-3147.51</v>
      </c>
      <c r="I28" s="39">
        <v>1313123.23</v>
      </c>
      <c r="J28" s="39">
        <v>-159048</v>
      </c>
      <c r="K28" s="39">
        <v>-202955.74</v>
      </c>
      <c r="L28" s="39"/>
      <c r="M28" s="39">
        <v>41753181.86</v>
      </c>
      <c r="N28" s="39">
        <v>113559</v>
      </c>
      <c r="O28" s="39">
        <v>10262.67</v>
      </c>
      <c r="P28" s="39"/>
      <c r="Q28" s="39">
        <v>10652447.45</v>
      </c>
      <c r="R28" s="39">
        <v>265060010</v>
      </c>
      <c r="S28" s="39">
        <v>87286648</v>
      </c>
      <c r="T28" s="39">
        <v>1098671</v>
      </c>
      <c r="U28" s="39">
        <v>5464646.5</v>
      </c>
      <c r="V28" s="39"/>
      <c r="W28" s="39">
        <v>10210</v>
      </c>
      <c r="X28" s="39">
        <v>26721</v>
      </c>
      <c r="Y28" s="39">
        <v>19318.36</v>
      </c>
      <c r="Z28" s="39"/>
      <c r="AA28" s="39"/>
      <c r="AB28" s="39">
        <v>174085</v>
      </c>
      <c r="AC28" s="39"/>
      <c r="AD28" s="39"/>
      <c r="AE28" s="39">
        <v>34320.14</v>
      </c>
      <c r="AF28" s="39"/>
      <c r="AG28" s="39">
        <v>12833161.68</v>
      </c>
      <c r="AH28" s="39"/>
      <c r="AI28" s="39"/>
      <c r="AJ28" s="39"/>
      <c r="AK28" s="39">
        <v>2332435.28</v>
      </c>
      <c r="AL28" s="39">
        <v>98358.77</v>
      </c>
      <c r="AM28" s="39">
        <v>118989.46</v>
      </c>
      <c r="AN28" s="39">
        <v>1359694.7</v>
      </c>
      <c r="AO28" s="40">
        <v>78268601.4</v>
      </c>
      <c r="AP28" s="35">
        <f t="shared" si="2"/>
        <v>0</v>
      </c>
      <c r="AQ28" s="41"/>
      <c r="AR28" s="39"/>
      <c r="AS28" s="39"/>
      <c r="AT28" s="39"/>
      <c r="AU28" s="40"/>
      <c r="AV28" s="29">
        <f t="shared" si="3"/>
        <v>0</v>
      </c>
      <c r="AW28" s="38"/>
      <c r="AX28" s="41"/>
      <c r="AY28" s="40"/>
      <c r="AZ28" s="64">
        <f t="shared" si="4"/>
        <v>0</v>
      </c>
      <c r="BA28" s="72"/>
      <c r="BB28" s="32"/>
      <c r="BC28" s="32"/>
      <c r="BD28" s="49"/>
      <c r="BE28" s="66"/>
      <c r="BF28" s="35">
        <f t="shared" si="5"/>
        <v>1465430</v>
      </c>
      <c r="BG28" s="41">
        <v>1465430</v>
      </c>
      <c r="BH28" s="40"/>
    </row>
    <row r="29" spans="1:60" ht="12.75" customHeight="1">
      <c r="A29" s="36">
        <v>19</v>
      </c>
      <c r="B29" s="37" t="s">
        <v>167</v>
      </c>
      <c r="C29" s="21" t="s">
        <v>168</v>
      </c>
      <c r="D29" s="70">
        <f t="shared" si="0"/>
        <v>688929581.31</v>
      </c>
      <c r="E29" s="73">
        <f t="shared" si="1"/>
        <v>688929581.31</v>
      </c>
      <c r="F29" s="42">
        <v>54481477.19</v>
      </c>
      <c r="G29" s="39">
        <v>17853848.81</v>
      </c>
      <c r="H29" s="39"/>
      <c r="I29" s="39">
        <v>198734.11</v>
      </c>
      <c r="J29" s="39"/>
      <c r="K29" s="39"/>
      <c r="L29" s="39"/>
      <c r="M29" s="39">
        <v>36269566.21</v>
      </c>
      <c r="N29" s="39">
        <v>100422</v>
      </c>
      <c r="O29" s="39">
        <v>29926</v>
      </c>
      <c r="P29" s="39"/>
      <c r="Q29" s="39">
        <v>24872222.23</v>
      </c>
      <c r="R29" s="39">
        <v>373978687</v>
      </c>
      <c r="S29" s="39">
        <v>125448791</v>
      </c>
      <c r="T29" s="39">
        <v>1672527</v>
      </c>
      <c r="U29" s="39">
        <v>6708937</v>
      </c>
      <c r="V29" s="39"/>
      <c r="W29" s="39">
        <v>29775</v>
      </c>
      <c r="X29" s="39">
        <v>50622</v>
      </c>
      <c r="Y29" s="39">
        <v>4000</v>
      </c>
      <c r="Z29" s="39"/>
      <c r="AA29" s="39">
        <v>1417</v>
      </c>
      <c r="AB29" s="39"/>
      <c r="AC29" s="39"/>
      <c r="AD29" s="39"/>
      <c r="AE29" s="39">
        <v>27019.3</v>
      </c>
      <c r="AF29" s="39"/>
      <c r="AG29" s="39">
        <v>9509269</v>
      </c>
      <c r="AH29" s="39"/>
      <c r="AI29" s="39"/>
      <c r="AJ29" s="39"/>
      <c r="AK29" s="39">
        <v>26479186.87</v>
      </c>
      <c r="AL29" s="39">
        <v>-2585.59</v>
      </c>
      <c r="AM29" s="39"/>
      <c r="AN29" s="39">
        <v>4570891.49</v>
      </c>
      <c r="AO29" s="40">
        <v>6644847.69</v>
      </c>
      <c r="AP29" s="35">
        <f t="shared" si="2"/>
        <v>0</v>
      </c>
      <c r="AQ29" s="41"/>
      <c r="AR29" s="39"/>
      <c r="AS29" s="39"/>
      <c r="AT29" s="39"/>
      <c r="AU29" s="40"/>
      <c r="AV29" s="29">
        <f t="shared" si="3"/>
        <v>0</v>
      </c>
      <c r="AW29" s="38"/>
      <c r="AX29" s="41"/>
      <c r="AY29" s="40"/>
      <c r="AZ29" s="64">
        <f t="shared" si="4"/>
        <v>0</v>
      </c>
      <c r="BA29" s="72"/>
      <c r="BB29" s="32"/>
      <c r="BC29" s="32"/>
      <c r="BD29" s="33"/>
      <c r="BE29" s="74"/>
      <c r="BF29" s="35">
        <f t="shared" si="5"/>
        <v>0</v>
      </c>
      <c r="BG29" s="41"/>
      <c r="BH29" s="40"/>
    </row>
    <row r="30" spans="1:60" ht="12.75" customHeight="1">
      <c r="A30" s="36">
        <v>20</v>
      </c>
      <c r="B30" s="48" t="s">
        <v>169</v>
      </c>
      <c r="C30" s="21" t="s">
        <v>170</v>
      </c>
      <c r="D30" s="70">
        <f t="shared" si="0"/>
        <v>481485548.4</v>
      </c>
      <c r="E30" s="29">
        <f t="shared" si="1"/>
        <v>481208118.4</v>
      </c>
      <c r="F30" s="42">
        <v>39781406.62</v>
      </c>
      <c r="G30" s="39">
        <v>12154616.9</v>
      </c>
      <c r="H30" s="39"/>
      <c r="I30" s="39">
        <v>3401230.91</v>
      </c>
      <c r="J30" s="39">
        <v>-253286.01</v>
      </c>
      <c r="K30" s="39">
        <v>-103238.27</v>
      </c>
      <c r="L30" s="39"/>
      <c r="M30" s="39">
        <v>16361915.23</v>
      </c>
      <c r="N30" s="39">
        <v>63916.2</v>
      </c>
      <c r="O30" s="39">
        <v>27525</v>
      </c>
      <c r="P30" s="39"/>
      <c r="Q30" s="39">
        <v>12581495.21</v>
      </c>
      <c r="R30" s="39">
        <v>280743000</v>
      </c>
      <c r="S30" s="39">
        <v>93051803</v>
      </c>
      <c r="T30" s="39">
        <v>1231402</v>
      </c>
      <c r="U30" s="39">
        <v>7358457.48</v>
      </c>
      <c r="V30" s="39"/>
      <c r="W30" s="39">
        <v>29063</v>
      </c>
      <c r="X30" s="39">
        <v>5086</v>
      </c>
      <c r="Y30" s="39">
        <v>14770</v>
      </c>
      <c r="Z30" s="39"/>
      <c r="AA30" s="39"/>
      <c r="AB30" s="39"/>
      <c r="AC30" s="39"/>
      <c r="AD30" s="39"/>
      <c r="AE30" s="39">
        <v>9533.13</v>
      </c>
      <c r="AF30" s="39"/>
      <c r="AG30" s="39">
        <v>9903270.69</v>
      </c>
      <c r="AH30" s="39"/>
      <c r="AI30" s="39"/>
      <c r="AJ30" s="39"/>
      <c r="AK30" s="39"/>
      <c r="AL30" s="39">
        <v>17004.71</v>
      </c>
      <c r="AM30" s="39"/>
      <c r="AN30" s="39">
        <v>3722345.24</v>
      </c>
      <c r="AO30" s="40">
        <v>1106801.36</v>
      </c>
      <c r="AP30" s="35">
        <f t="shared" si="2"/>
        <v>0</v>
      </c>
      <c r="AQ30" s="41"/>
      <c r="AR30" s="39"/>
      <c r="AS30" s="39"/>
      <c r="AT30" s="39"/>
      <c r="AU30" s="40"/>
      <c r="AV30" s="29">
        <f t="shared" si="3"/>
        <v>0</v>
      </c>
      <c r="AW30" s="38"/>
      <c r="AX30" s="41"/>
      <c r="AY30" s="40"/>
      <c r="AZ30" s="64">
        <f t="shared" si="4"/>
        <v>0</v>
      </c>
      <c r="BA30" s="72"/>
      <c r="BB30" s="32"/>
      <c r="BC30" s="32"/>
      <c r="BD30" s="33"/>
      <c r="BE30" s="66"/>
      <c r="BF30" s="35">
        <f t="shared" si="5"/>
        <v>277430</v>
      </c>
      <c r="BG30" s="41">
        <v>277430</v>
      </c>
      <c r="BH30" s="40"/>
    </row>
    <row r="31" spans="1:60" ht="12.75" customHeight="1">
      <c r="A31" s="36">
        <v>21</v>
      </c>
      <c r="B31" s="37" t="s">
        <v>171</v>
      </c>
      <c r="C31" s="21" t="s">
        <v>172</v>
      </c>
      <c r="D31" s="70">
        <f t="shared" si="0"/>
        <v>716694781.5999998</v>
      </c>
      <c r="E31" s="29">
        <f t="shared" si="1"/>
        <v>716694781.5999998</v>
      </c>
      <c r="F31" s="42">
        <v>53331170.78</v>
      </c>
      <c r="G31" s="39">
        <v>13265708.4</v>
      </c>
      <c r="H31" s="39"/>
      <c r="I31" s="39">
        <v>7909825.88</v>
      </c>
      <c r="J31" s="39"/>
      <c r="K31" s="39">
        <v>-5648</v>
      </c>
      <c r="L31" s="39"/>
      <c r="M31" s="39">
        <v>12059233.46</v>
      </c>
      <c r="N31" s="39">
        <v>91483.46</v>
      </c>
      <c r="O31" s="39">
        <v>48216</v>
      </c>
      <c r="P31" s="39"/>
      <c r="Q31" s="39">
        <v>40802787.19</v>
      </c>
      <c r="R31" s="39">
        <v>421429342</v>
      </c>
      <c r="S31" s="39">
        <v>140900299</v>
      </c>
      <c r="T31" s="39"/>
      <c r="U31" s="39">
        <v>8363876.76</v>
      </c>
      <c r="V31" s="39"/>
      <c r="W31" s="39"/>
      <c r="X31" s="39"/>
      <c r="Y31" s="39">
        <v>59994.55</v>
      </c>
      <c r="Z31" s="39"/>
      <c r="AA31" s="39"/>
      <c r="AB31" s="39"/>
      <c r="AC31" s="39"/>
      <c r="AD31" s="39"/>
      <c r="AE31" s="39"/>
      <c r="AF31" s="39"/>
      <c r="AG31" s="39">
        <v>12317196</v>
      </c>
      <c r="AH31" s="39"/>
      <c r="AI31" s="39"/>
      <c r="AJ31" s="39"/>
      <c r="AK31" s="39"/>
      <c r="AL31" s="39">
        <v>-216532.96</v>
      </c>
      <c r="AM31" s="39">
        <v>2139013</v>
      </c>
      <c r="AN31" s="39">
        <v>2124761.02</v>
      </c>
      <c r="AO31" s="40">
        <v>2074055.06</v>
      </c>
      <c r="AP31" s="35">
        <f t="shared" si="2"/>
        <v>0</v>
      </c>
      <c r="AQ31" s="41"/>
      <c r="AR31" s="39"/>
      <c r="AS31" s="39"/>
      <c r="AT31" s="39"/>
      <c r="AU31" s="40"/>
      <c r="AV31" s="29">
        <f t="shared" si="3"/>
        <v>0</v>
      </c>
      <c r="AW31" s="38"/>
      <c r="AX31" s="41"/>
      <c r="AY31" s="40"/>
      <c r="AZ31" s="64">
        <f t="shared" si="4"/>
        <v>0</v>
      </c>
      <c r="BA31" s="72"/>
      <c r="BB31" s="32"/>
      <c r="BC31" s="32"/>
      <c r="BD31" s="33"/>
      <c r="BE31" s="66"/>
      <c r="BF31" s="35">
        <f t="shared" si="5"/>
        <v>0</v>
      </c>
      <c r="BG31" s="41"/>
      <c r="BH31" s="40"/>
    </row>
    <row r="32" spans="1:60" ht="12.75" customHeight="1">
      <c r="A32" s="36">
        <v>22</v>
      </c>
      <c r="B32" s="48" t="s">
        <v>173</v>
      </c>
      <c r="C32" s="21" t="s">
        <v>174</v>
      </c>
      <c r="D32" s="70">
        <f t="shared" si="0"/>
        <v>124917304.96</v>
      </c>
      <c r="E32" s="29">
        <f t="shared" si="1"/>
        <v>122462293.66</v>
      </c>
      <c r="F32" s="42">
        <v>11469012</v>
      </c>
      <c r="G32" s="39">
        <v>1788728.03</v>
      </c>
      <c r="H32" s="39"/>
      <c r="I32" s="39"/>
      <c r="J32" s="39"/>
      <c r="K32" s="39"/>
      <c r="L32" s="39"/>
      <c r="M32" s="39">
        <v>1817037.27</v>
      </c>
      <c r="N32" s="39">
        <v>100363</v>
      </c>
      <c r="O32" s="39">
        <v>1066</v>
      </c>
      <c r="P32" s="39"/>
      <c r="Q32" s="39">
        <v>3098638.09</v>
      </c>
      <c r="R32" s="39">
        <v>74915302</v>
      </c>
      <c r="S32" s="39">
        <v>24094097</v>
      </c>
      <c r="T32" s="39">
        <v>325129.45</v>
      </c>
      <c r="U32" s="39">
        <v>1375405.02</v>
      </c>
      <c r="V32" s="39"/>
      <c r="W32" s="39">
        <v>20697</v>
      </c>
      <c r="X32" s="39">
        <v>24260</v>
      </c>
      <c r="Y32" s="39">
        <v>280</v>
      </c>
      <c r="Z32" s="39"/>
      <c r="AA32" s="39"/>
      <c r="AB32" s="39"/>
      <c r="AC32" s="39"/>
      <c r="AD32" s="39"/>
      <c r="AE32" s="39"/>
      <c r="AF32" s="39"/>
      <c r="AG32" s="39">
        <v>1790447</v>
      </c>
      <c r="AH32" s="39"/>
      <c r="AI32" s="39"/>
      <c r="AJ32" s="39"/>
      <c r="AK32" s="39"/>
      <c r="AL32" s="39"/>
      <c r="AM32" s="39"/>
      <c r="AN32" s="39">
        <v>1396107.81</v>
      </c>
      <c r="AO32" s="40">
        <v>245723.99</v>
      </c>
      <c r="AP32" s="35">
        <f t="shared" si="2"/>
        <v>181.3</v>
      </c>
      <c r="AQ32" s="41"/>
      <c r="AR32" s="39"/>
      <c r="AS32" s="39">
        <v>181.3</v>
      </c>
      <c r="AT32" s="39"/>
      <c r="AU32" s="40"/>
      <c r="AV32" s="29">
        <f t="shared" si="3"/>
        <v>0</v>
      </c>
      <c r="AW32" s="38"/>
      <c r="AX32" s="41"/>
      <c r="AY32" s="40"/>
      <c r="AZ32" s="64">
        <f t="shared" si="4"/>
        <v>0</v>
      </c>
      <c r="BA32" s="72"/>
      <c r="BB32" s="32"/>
      <c r="BC32" s="32"/>
      <c r="BD32" s="33"/>
      <c r="BE32" s="66"/>
      <c r="BF32" s="35">
        <f t="shared" si="5"/>
        <v>2454830</v>
      </c>
      <c r="BG32" s="41">
        <v>600000</v>
      </c>
      <c r="BH32" s="40">
        <v>1854830</v>
      </c>
    </row>
    <row r="33" spans="1:60" ht="12.75" customHeight="1">
      <c r="A33" s="36">
        <v>23</v>
      </c>
      <c r="B33" s="37" t="s">
        <v>175</v>
      </c>
      <c r="C33" s="21" t="s">
        <v>176</v>
      </c>
      <c r="D33" s="70">
        <f t="shared" si="0"/>
        <v>475650220.73</v>
      </c>
      <c r="E33" s="29">
        <f t="shared" si="1"/>
        <v>474918100.73</v>
      </c>
      <c r="F33" s="42">
        <v>38091067.88</v>
      </c>
      <c r="G33" s="39">
        <v>11158031.76</v>
      </c>
      <c r="H33" s="39"/>
      <c r="I33" s="39">
        <v>522132.05</v>
      </c>
      <c r="J33" s="39"/>
      <c r="K33" s="39"/>
      <c r="L33" s="39"/>
      <c r="M33" s="39">
        <v>13910140.66</v>
      </c>
      <c r="N33" s="39">
        <v>155727</v>
      </c>
      <c r="O33" s="39">
        <v>146184.6</v>
      </c>
      <c r="P33" s="39"/>
      <c r="Q33" s="39">
        <v>7898556.13</v>
      </c>
      <c r="R33" s="39">
        <v>287230725</v>
      </c>
      <c r="S33" s="39">
        <v>95812420.83</v>
      </c>
      <c r="T33" s="39">
        <v>1243637</v>
      </c>
      <c r="U33" s="39">
        <v>6586484.11</v>
      </c>
      <c r="V33" s="39"/>
      <c r="W33" s="39">
        <v>24754</v>
      </c>
      <c r="X33" s="39">
        <v>3476</v>
      </c>
      <c r="Y33" s="39">
        <v>310060</v>
      </c>
      <c r="Z33" s="39"/>
      <c r="AA33" s="39"/>
      <c r="AB33" s="39">
        <v>5000</v>
      </c>
      <c r="AC33" s="39"/>
      <c r="AD33" s="39"/>
      <c r="AE33" s="39"/>
      <c r="AF33" s="39"/>
      <c r="AG33" s="39">
        <v>7740504.86</v>
      </c>
      <c r="AH33" s="39"/>
      <c r="AI33" s="39"/>
      <c r="AJ33" s="39"/>
      <c r="AK33" s="39">
        <v>1806659</v>
      </c>
      <c r="AL33" s="39">
        <v>8175.71</v>
      </c>
      <c r="AM33" s="39">
        <v>-11210</v>
      </c>
      <c r="AN33" s="39">
        <v>1997448.85</v>
      </c>
      <c r="AO33" s="40">
        <v>278125.29</v>
      </c>
      <c r="AP33" s="35">
        <f t="shared" si="2"/>
        <v>0</v>
      </c>
      <c r="AQ33" s="41"/>
      <c r="AR33" s="39"/>
      <c r="AS33" s="39"/>
      <c r="AT33" s="39"/>
      <c r="AU33" s="40"/>
      <c r="AV33" s="29">
        <f t="shared" si="3"/>
        <v>0</v>
      </c>
      <c r="AW33" s="38"/>
      <c r="AX33" s="41"/>
      <c r="AY33" s="40"/>
      <c r="AZ33" s="64">
        <f t="shared" si="4"/>
        <v>0</v>
      </c>
      <c r="BA33" s="72"/>
      <c r="BB33" s="32"/>
      <c r="BC33" s="32"/>
      <c r="BD33" s="33"/>
      <c r="BE33" s="66"/>
      <c r="BF33" s="35">
        <f t="shared" si="5"/>
        <v>732120</v>
      </c>
      <c r="BG33" s="41">
        <v>14060</v>
      </c>
      <c r="BH33" s="40">
        <v>718060</v>
      </c>
    </row>
    <row r="34" spans="1:60" ht="12.75" customHeight="1">
      <c r="A34" s="36">
        <v>24</v>
      </c>
      <c r="B34" s="48" t="s">
        <v>177</v>
      </c>
      <c r="C34" s="21" t="s">
        <v>178</v>
      </c>
      <c r="D34" s="70">
        <f t="shared" si="0"/>
        <v>798498728.14</v>
      </c>
      <c r="E34" s="29">
        <f t="shared" si="1"/>
        <v>793037234.98</v>
      </c>
      <c r="F34" s="42">
        <v>78425529.68</v>
      </c>
      <c r="G34" s="39">
        <v>20643874.58</v>
      </c>
      <c r="H34" s="39"/>
      <c r="I34" s="39">
        <v>675281.04</v>
      </c>
      <c r="J34" s="39"/>
      <c r="K34" s="39">
        <v>-254878</v>
      </c>
      <c r="L34" s="39">
        <v>-157876.12</v>
      </c>
      <c r="M34" s="39">
        <v>8551772.5</v>
      </c>
      <c r="N34" s="39">
        <v>50150</v>
      </c>
      <c r="O34" s="39">
        <v>42769.8</v>
      </c>
      <c r="P34" s="39"/>
      <c r="Q34" s="39">
        <v>19640299.37</v>
      </c>
      <c r="R34" s="39">
        <v>465154458</v>
      </c>
      <c r="S34" s="39">
        <v>156091989</v>
      </c>
      <c r="T34" s="39">
        <v>2126727.78</v>
      </c>
      <c r="U34" s="39">
        <v>9273584.28</v>
      </c>
      <c r="V34" s="39"/>
      <c r="W34" s="39">
        <v>33875</v>
      </c>
      <c r="X34" s="39">
        <v>9043</v>
      </c>
      <c r="Y34" s="39">
        <v>11944</v>
      </c>
      <c r="Z34" s="39"/>
      <c r="AA34" s="39">
        <v>130</v>
      </c>
      <c r="AB34" s="39">
        <v>10000</v>
      </c>
      <c r="AC34" s="39"/>
      <c r="AD34" s="39"/>
      <c r="AE34" s="39">
        <v>7311.3</v>
      </c>
      <c r="AF34" s="39"/>
      <c r="AG34" s="39">
        <v>19140123</v>
      </c>
      <c r="AH34" s="39"/>
      <c r="AI34" s="39"/>
      <c r="AJ34" s="39"/>
      <c r="AK34" s="39">
        <v>8096107.94</v>
      </c>
      <c r="AL34" s="39">
        <v>76492</v>
      </c>
      <c r="AM34" s="39">
        <v>41951</v>
      </c>
      <c r="AN34" s="39">
        <v>3171385.39</v>
      </c>
      <c r="AO34" s="40">
        <v>2175190.44</v>
      </c>
      <c r="AP34" s="35">
        <f t="shared" si="2"/>
        <v>133.16</v>
      </c>
      <c r="AQ34" s="41"/>
      <c r="AR34" s="39"/>
      <c r="AS34" s="39">
        <v>133.16</v>
      </c>
      <c r="AT34" s="39"/>
      <c r="AU34" s="40"/>
      <c r="AV34" s="29">
        <f t="shared" si="3"/>
        <v>0</v>
      </c>
      <c r="AW34" s="38"/>
      <c r="AX34" s="41"/>
      <c r="AY34" s="40"/>
      <c r="AZ34" s="64">
        <f t="shared" si="4"/>
        <v>0</v>
      </c>
      <c r="BA34" s="72"/>
      <c r="BB34" s="32"/>
      <c r="BC34" s="32"/>
      <c r="BD34" s="33"/>
      <c r="BE34" s="66"/>
      <c r="BF34" s="35">
        <f t="shared" si="5"/>
        <v>5461360</v>
      </c>
      <c r="BG34" s="41">
        <v>5461360</v>
      </c>
      <c r="BH34" s="40"/>
    </row>
    <row r="35" spans="1:60" ht="12.75" customHeight="1">
      <c r="A35" s="36">
        <v>25</v>
      </c>
      <c r="B35" s="37" t="s">
        <v>179</v>
      </c>
      <c r="C35" s="21" t="s">
        <v>180</v>
      </c>
      <c r="D35" s="70">
        <f t="shared" si="0"/>
        <v>803551420.7599999</v>
      </c>
      <c r="E35" s="29">
        <f t="shared" si="1"/>
        <v>802842896.7599999</v>
      </c>
      <c r="F35" s="42">
        <v>59873129.21</v>
      </c>
      <c r="G35" s="39">
        <v>22857126.38</v>
      </c>
      <c r="H35" s="39"/>
      <c r="I35" s="39"/>
      <c r="J35" s="39">
        <v>-134636.82</v>
      </c>
      <c r="K35" s="39">
        <v>-63014.66</v>
      </c>
      <c r="L35" s="39"/>
      <c r="M35" s="39">
        <v>5074760.66</v>
      </c>
      <c r="N35" s="39">
        <v>151281</v>
      </c>
      <c r="O35" s="39">
        <v>11772</v>
      </c>
      <c r="P35" s="39"/>
      <c r="Q35" s="39">
        <v>17384642.5</v>
      </c>
      <c r="R35" s="39">
        <v>466972852</v>
      </c>
      <c r="S35" s="39">
        <v>155043570</v>
      </c>
      <c r="T35" s="39">
        <v>1941144.16</v>
      </c>
      <c r="U35" s="39">
        <v>12616334.24</v>
      </c>
      <c r="V35" s="39">
        <v>943712</v>
      </c>
      <c r="W35" s="39">
        <v>46050</v>
      </c>
      <c r="X35" s="39">
        <v>4380</v>
      </c>
      <c r="Y35" s="39">
        <v>10030</v>
      </c>
      <c r="Z35" s="39"/>
      <c r="AA35" s="39"/>
      <c r="AB35" s="39"/>
      <c r="AC35" s="39"/>
      <c r="AD35" s="39"/>
      <c r="AE35" s="39">
        <v>1000</v>
      </c>
      <c r="AF35" s="39"/>
      <c r="AG35" s="39">
        <v>9487877.49</v>
      </c>
      <c r="AH35" s="39"/>
      <c r="AI35" s="39"/>
      <c r="AJ35" s="39"/>
      <c r="AK35" s="39">
        <v>43067618.94</v>
      </c>
      <c r="AL35" s="39">
        <v>53066</v>
      </c>
      <c r="AM35" s="39"/>
      <c r="AN35" s="39">
        <v>6416353.86</v>
      </c>
      <c r="AO35" s="40">
        <v>1083847.8</v>
      </c>
      <c r="AP35" s="35">
        <f t="shared" si="2"/>
        <v>708524</v>
      </c>
      <c r="AQ35" s="41"/>
      <c r="AR35" s="39"/>
      <c r="AS35" s="39"/>
      <c r="AT35" s="39"/>
      <c r="AU35" s="40">
        <v>708524</v>
      </c>
      <c r="AV35" s="29">
        <f t="shared" si="3"/>
        <v>0</v>
      </c>
      <c r="AW35" s="38"/>
      <c r="AX35" s="41"/>
      <c r="AY35" s="40"/>
      <c r="AZ35" s="64">
        <f t="shared" si="4"/>
        <v>0</v>
      </c>
      <c r="BA35" s="72"/>
      <c r="BB35" s="32"/>
      <c r="BC35" s="32"/>
      <c r="BD35" s="33"/>
      <c r="BE35" s="66"/>
      <c r="BF35" s="35">
        <f t="shared" si="5"/>
        <v>0</v>
      </c>
      <c r="BG35" s="41"/>
      <c r="BH35" s="40"/>
    </row>
    <row r="36" spans="1:60" ht="12.75" customHeight="1">
      <c r="A36" s="36">
        <v>26</v>
      </c>
      <c r="B36" s="48" t="s">
        <v>181</v>
      </c>
      <c r="C36" s="21" t="s">
        <v>182</v>
      </c>
      <c r="D36" s="70">
        <f t="shared" si="0"/>
        <v>101042885.19999999</v>
      </c>
      <c r="E36" s="29">
        <f t="shared" si="1"/>
        <v>100210395.19999999</v>
      </c>
      <c r="F36" s="42">
        <v>6100259.85</v>
      </c>
      <c r="G36" s="39">
        <v>3636011.35</v>
      </c>
      <c r="H36" s="39"/>
      <c r="I36" s="39">
        <v>390383.16</v>
      </c>
      <c r="J36" s="39"/>
      <c r="K36" s="39"/>
      <c r="L36" s="39"/>
      <c r="M36" s="39">
        <v>1017556.63</v>
      </c>
      <c r="N36" s="39">
        <v>7830.5</v>
      </c>
      <c r="O36" s="39">
        <v>11667.66</v>
      </c>
      <c r="P36" s="39"/>
      <c r="Q36" s="39">
        <v>2942993.08</v>
      </c>
      <c r="R36" s="39">
        <v>59749865</v>
      </c>
      <c r="S36" s="39">
        <v>17530688</v>
      </c>
      <c r="T36" s="39">
        <v>246768</v>
      </c>
      <c r="U36" s="39">
        <v>1189952.46</v>
      </c>
      <c r="V36" s="39"/>
      <c r="W36" s="39">
        <v>11860</v>
      </c>
      <c r="X36" s="39"/>
      <c r="Y36" s="39">
        <v>3730</v>
      </c>
      <c r="Z36" s="39"/>
      <c r="AA36" s="39">
        <v>29599.47</v>
      </c>
      <c r="AB36" s="39"/>
      <c r="AC36" s="39"/>
      <c r="AD36" s="39"/>
      <c r="AE36" s="39"/>
      <c r="AF36" s="39"/>
      <c r="AG36" s="39">
        <v>3687924</v>
      </c>
      <c r="AH36" s="39"/>
      <c r="AI36" s="39"/>
      <c r="AJ36" s="39"/>
      <c r="AK36" s="39">
        <v>3264916.03</v>
      </c>
      <c r="AL36" s="39">
        <v>-8311.76</v>
      </c>
      <c r="AM36" s="39">
        <v>5962</v>
      </c>
      <c r="AN36" s="39">
        <v>144549.57</v>
      </c>
      <c r="AO36" s="40">
        <v>246190.2</v>
      </c>
      <c r="AP36" s="50">
        <f t="shared" si="2"/>
        <v>0</v>
      </c>
      <c r="AQ36" s="27"/>
      <c r="AR36" s="39"/>
      <c r="AS36" s="39"/>
      <c r="AT36" s="39"/>
      <c r="AU36" s="40"/>
      <c r="AV36" s="29">
        <f t="shared" si="3"/>
        <v>0</v>
      </c>
      <c r="AW36" s="38"/>
      <c r="AX36" s="41"/>
      <c r="AY36" s="40"/>
      <c r="AZ36" s="64">
        <f t="shared" si="4"/>
        <v>0</v>
      </c>
      <c r="BA36" s="72"/>
      <c r="BB36" s="32"/>
      <c r="BC36" s="32"/>
      <c r="BD36" s="33"/>
      <c r="BE36" s="74"/>
      <c r="BF36" s="35">
        <f t="shared" si="5"/>
        <v>832490</v>
      </c>
      <c r="BG36" s="41">
        <v>832490</v>
      </c>
      <c r="BH36" s="40"/>
    </row>
    <row r="37" spans="1:60" ht="12.75" customHeight="1">
      <c r="A37" s="36">
        <v>27</v>
      </c>
      <c r="B37" s="48" t="s">
        <v>183</v>
      </c>
      <c r="C37" s="21" t="s">
        <v>184</v>
      </c>
      <c r="D37" s="70">
        <f t="shared" si="0"/>
        <v>50973392.15</v>
      </c>
      <c r="E37" s="73">
        <f t="shared" si="1"/>
        <v>50973392.15</v>
      </c>
      <c r="F37" s="42">
        <v>1590531.92</v>
      </c>
      <c r="G37" s="39">
        <v>864645.9</v>
      </c>
      <c r="H37" s="39">
        <v>273732.83</v>
      </c>
      <c r="I37" s="39"/>
      <c r="J37" s="39"/>
      <c r="K37" s="39"/>
      <c r="L37" s="39"/>
      <c r="M37" s="39">
        <v>87013.24</v>
      </c>
      <c r="N37" s="39">
        <v>7377</v>
      </c>
      <c r="O37" s="39">
        <v>1054</v>
      </c>
      <c r="P37" s="39"/>
      <c r="Q37" s="39">
        <v>4873285.53</v>
      </c>
      <c r="R37" s="39">
        <v>31241480</v>
      </c>
      <c r="S37" s="39">
        <v>10490217.95</v>
      </c>
      <c r="T37" s="39"/>
      <c r="U37" s="39">
        <v>459746.48</v>
      </c>
      <c r="V37" s="39">
        <v>348891</v>
      </c>
      <c r="W37" s="39"/>
      <c r="X37" s="39"/>
      <c r="Y37" s="39">
        <v>2630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>
        <v>252938.4</v>
      </c>
      <c r="AO37" s="40">
        <v>479847.9</v>
      </c>
      <c r="AP37" s="35">
        <f t="shared" si="2"/>
        <v>0</v>
      </c>
      <c r="AQ37" s="41"/>
      <c r="AR37" s="39"/>
      <c r="AS37" s="39"/>
      <c r="AT37" s="39"/>
      <c r="AU37" s="40"/>
      <c r="AV37" s="29">
        <f t="shared" si="3"/>
        <v>0</v>
      </c>
      <c r="AW37" s="38"/>
      <c r="AX37" s="41"/>
      <c r="AY37" s="40"/>
      <c r="AZ37" s="64">
        <f t="shared" si="4"/>
        <v>0</v>
      </c>
      <c r="BA37" s="72"/>
      <c r="BB37" s="32"/>
      <c r="BC37" s="32"/>
      <c r="BD37" s="33"/>
      <c r="BE37" s="66"/>
      <c r="BF37" s="35">
        <f t="shared" si="5"/>
        <v>0</v>
      </c>
      <c r="BG37" s="41"/>
      <c r="BH37" s="40"/>
    </row>
    <row r="38" spans="1:60" ht="12.75" customHeight="1">
      <c r="A38" s="36">
        <v>28</v>
      </c>
      <c r="B38" s="48" t="s">
        <v>185</v>
      </c>
      <c r="C38" s="21" t="s">
        <v>186</v>
      </c>
      <c r="D38" s="70">
        <f t="shared" si="0"/>
        <v>58380941.529999994</v>
      </c>
      <c r="E38" s="29">
        <f t="shared" si="1"/>
        <v>58376777.529999994</v>
      </c>
      <c r="F38" s="42">
        <v>3327033.94</v>
      </c>
      <c r="G38" s="39">
        <v>1394088.61</v>
      </c>
      <c r="H38" s="39"/>
      <c r="I38" s="39"/>
      <c r="J38" s="39"/>
      <c r="K38" s="39"/>
      <c r="L38" s="39"/>
      <c r="M38" s="39">
        <v>957620.17</v>
      </c>
      <c r="N38" s="39">
        <v>17687</v>
      </c>
      <c r="O38" s="39">
        <v>3036</v>
      </c>
      <c r="P38" s="39">
        <v>-159320</v>
      </c>
      <c r="Q38" s="39">
        <v>591774.71</v>
      </c>
      <c r="R38" s="39">
        <v>36594473</v>
      </c>
      <c r="S38" s="39">
        <v>12140585</v>
      </c>
      <c r="T38" s="39">
        <v>151944</v>
      </c>
      <c r="U38" s="39">
        <v>798483</v>
      </c>
      <c r="V38" s="39">
        <v>353046.72</v>
      </c>
      <c r="W38" s="39"/>
      <c r="X38" s="39"/>
      <c r="Y38" s="39">
        <v>25007</v>
      </c>
      <c r="Z38" s="39"/>
      <c r="AA38" s="39"/>
      <c r="AB38" s="39"/>
      <c r="AC38" s="39"/>
      <c r="AD38" s="39"/>
      <c r="AE38" s="39"/>
      <c r="AF38" s="39"/>
      <c r="AG38" s="39">
        <v>1928286</v>
      </c>
      <c r="AH38" s="39"/>
      <c r="AI38" s="39"/>
      <c r="AJ38" s="39"/>
      <c r="AK38" s="39"/>
      <c r="AL38" s="39"/>
      <c r="AM38" s="39"/>
      <c r="AN38" s="39">
        <v>122007.9</v>
      </c>
      <c r="AO38" s="40">
        <v>131024.48</v>
      </c>
      <c r="AP38" s="35">
        <f t="shared" si="2"/>
        <v>4164</v>
      </c>
      <c r="AQ38" s="41"/>
      <c r="AR38" s="39"/>
      <c r="AS38" s="39"/>
      <c r="AT38" s="39"/>
      <c r="AU38" s="40">
        <v>4164</v>
      </c>
      <c r="AV38" s="29">
        <f t="shared" si="3"/>
        <v>0</v>
      </c>
      <c r="AW38" s="38"/>
      <c r="AX38" s="41"/>
      <c r="AY38" s="40"/>
      <c r="AZ38" s="64">
        <f t="shared" si="4"/>
        <v>0</v>
      </c>
      <c r="BA38" s="72"/>
      <c r="BB38" s="32"/>
      <c r="BC38" s="32"/>
      <c r="BD38" s="33"/>
      <c r="BE38" s="66"/>
      <c r="BF38" s="35">
        <f t="shared" si="5"/>
        <v>0</v>
      </c>
      <c r="BG38" s="41"/>
      <c r="BH38" s="40"/>
    </row>
    <row r="39" spans="1:60" ht="12.75" customHeight="1">
      <c r="A39" s="36">
        <v>29</v>
      </c>
      <c r="B39" s="37" t="s">
        <v>187</v>
      </c>
      <c r="C39" s="21" t="s">
        <v>188</v>
      </c>
      <c r="D39" s="70">
        <f t="shared" si="0"/>
        <v>354524060.59</v>
      </c>
      <c r="E39" s="29">
        <f t="shared" si="1"/>
        <v>353883503.38</v>
      </c>
      <c r="F39" s="42">
        <v>27632325.35</v>
      </c>
      <c r="G39" s="43">
        <v>6391266.55</v>
      </c>
      <c r="H39" s="49"/>
      <c r="I39" s="41">
        <v>6440979.68</v>
      </c>
      <c r="J39" s="39"/>
      <c r="K39" s="39"/>
      <c r="L39" s="39"/>
      <c r="M39" s="39">
        <v>10093422.27</v>
      </c>
      <c r="N39" s="39">
        <v>150694.81</v>
      </c>
      <c r="O39" s="39">
        <v>42867.67</v>
      </c>
      <c r="P39" s="39">
        <v>-8272.45</v>
      </c>
      <c r="Q39" s="39">
        <v>14091441.8</v>
      </c>
      <c r="R39" s="39">
        <v>191706040</v>
      </c>
      <c r="S39" s="39">
        <v>63339253</v>
      </c>
      <c r="T39" s="39">
        <v>835890</v>
      </c>
      <c r="U39" s="43">
        <v>4000854.5</v>
      </c>
      <c r="V39" s="41"/>
      <c r="W39" s="39">
        <v>16804</v>
      </c>
      <c r="X39" s="39">
        <v>14322</v>
      </c>
      <c r="Y39" s="39">
        <v>5965509.66</v>
      </c>
      <c r="Z39" s="39"/>
      <c r="AA39" s="39"/>
      <c r="AB39" s="43"/>
      <c r="AC39" s="41"/>
      <c r="AD39" s="39">
        <v>56995.95</v>
      </c>
      <c r="AE39" s="39"/>
      <c r="AF39" s="39"/>
      <c r="AG39" s="39">
        <v>21609905</v>
      </c>
      <c r="AH39" s="39"/>
      <c r="AI39" s="39"/>
      <c r="AJ39" s="39"/>
      <c r="AK39" s="39">
        <v>-800000</v>
      </c>
      <c r="AL39" s="39">
        <v>-78719</v>
      </c>
      <c r="AM39" s="39">
        <v>81809</v>
      </c>
      <c r="AN39" s="41">
        <v>1580455.4</v>
      </c>
      <c r="AO39" s="40">
        <v>719658.19</v>
      </c>
      <c r="AP39" s="35">
        <f t="shared" si="2"/>
        <v>640557.21</v>
      </c>
      <c r="AQ39" s="41"/>
      <c r="AR39" s="39"/>
      <c r="AS39" s="39">
        <v>640557.21</v>
      </c>
      <c r="AT39" s="39"/>
      <c r="AU39" s="40"/>
      <c r="AV39" s="29">
        <f t="shared" si="3"/>
        <v>0</v>
      </c>
      <c r="AW39" s="38"/>
      <c r="AX39" s="41"/>
      <c r="AY39" s="40"/>
      <c r="AZ39" s="50">
        <f t="shared" si="4"/>
        <v>0</v>
      </c>
      <c r="BA39" s="46"/>
      <c r="BB39" s="46"/>
      <c r="BC39" s="32"/>
      <c r="BD39" s="33"/>
      <c r="BE39" s="66"/>
      <c r="BF39" s="50">
        <f t="shared" si="5"/>
        <v>0</v>
      </c>
      <c r="BG39" s="41"/>
      <c r="BH39" s="40"/>
    </row>
    <row r="40" spans="1:60" ht="12.75" customHeight="1">
      <c r="A40" s="36">
        <v>30</v>
      </c>
      <c r="B40" s="37" t="s">
        <v>189</v>
      </c>
      <c r="C40" s="21" t="s">
        <v>190</v>
      </c>
      <c r="D40" s="70">
        <f t="shared" si="0"/>
        <v>367607655.11</v>
      </c>
      <c r="E40" s="29">
        <f t="shared" si="1"/>
        <v>367064685.11</v>
      </c>
      <c r="F40" s="42">
        <v>20088651</v>
      </c>
      <c r="G40" s="43">
        <v>8826347.93</v>
      </c>
      <c r="H40" s="49"/>
      <c r="I40" s="46"/>
      <c r="J40" s="49"/>
      <c r="K40" s="41"/>
      <c r="L40" s="43"/>
      <c r="M40" s="49">
        <v>6484137.88</v>
      </c>
      <c r="N40" s="41">
        <v>55912</v>
      </c>
      <c r="O40" s="75">
        <v>62836.88</v>
      </c>
      <c r="P40" s="75"/>
      <c r="Q40" s="39">
        <v>19238288.02</v>
      </c>
      <c r="R40" s="39">
        <v>208775739</v>
      </c>
      <c r="S40" s="43">
        <v>69504991</v>
      </c>
      <c r="T40" s="41"/>
      <c r="U40" s="43">
        <v>9351804.01</v>
      </c>
      <c r="V40" s="41"/>
      <c r="W40" s="43">
        <v>13040</v>
      </c>
      <c r="X40" s="41">
        <v>5740</v>
      </c>
      <c r="Y40" s="39"/>
      <c r="Z40" s="39"/>
      <c r="AA40" s="39"/>
      <c r="AB40" s="43"/>
      <c r="AC40" s="41"/>
      <c r="AD40" s="39"/>
      <c r="AE40" s="39"/>
      <c r="AF40" s="43">
        <v>8000</v>
      </c>
      <c r="AG40" s="41">
        <v>10334087.5</v>
      </c>
      <c r="AH40" s="43"/>
      <c r="AI40" s="49">
        <v>7500</v>
      </c>
      <c r="AJ40" s="41"/>
      <c r="AK40" s="39">
        <v>10000000</v>
      </c>
      <c r="AL40" s="39"/>
      <c r="AM40" s="39">
        <v>21038</v>
      </c>
      <c r="AN40" s="41">
        <v>2155399.09</v>
      </c>
      <c r="AO40" s="40">
        <v>2131172.8</v>
      </c>
      <c r="AP40" s="35">
        <f t="shared" si="2"/>
        <v>0</v>
      </c>
      <c r="AQ40" s="41"/>
      <c r="AR40" s="39"/>
      <c r="AS40" s="39"/>
      <c r="AT40" s="39"/>
      <c r="AU40" s="47"/>
      <c r="AV40" s="29">
        <f t="shared" si="3"/>
        <v>0</v>
      </c>
      <c r="AW40" s="38"/>
      <c r="AX40" s="46"/>
      <c r="AY40" s="47"/>
      <c r="AZ40" s="35">
        <f t="shared" si="4"/>
        <v>0</v>
      </c>
      <c r="BA40" s="32"/>
      <c r="BB40" s="33"/>
      <c r="BC40" s="32"/>
      <c r="BD40" s="33"/>
      <c r="BE40" s="74"/>
      <c r="BF40" s="35">
        <f t="shared" si="5"/>
        <v>542970</v>
      </c>
      <c r="BG40" s="41">
        <v>521500</v>
      </c>
      <c r="BH40" s="40">
        <v>21470</v>
      </c>
    </row>
    <row r="41" spans="1:60" ht="12.75" customHeight="1">
      <c r="A41" s="36">
        <v>31</v>
      </c>
      <c r="B41" s="37" t="s">
        <v>191</v>
      </c>
      <c r="C41" s="21" t="s">
        <v>192</v>
      </c>
      <c r="D41" s="70">
        <f t="shared" si="0"/>
        <v>559640381.6</v>
      </c>
      <c r="E41" s="29">
        <f t="shared" si="1"/>
        <v>559608311.6</v>
      </c>
      <c r="F41" s="51">
        <v>59213577.91</v>
      </c>
      <c r="G41" s="46">
        <v>15032374.34</v>
      </c>
      <c r="H41" s="49"/>
      <c r="I41" s="46">
        <v>2464306.61</v>
      </c>
      <c r="J41" s="49"/>
      <c r="K41" s="49">
        <v>-9102.51</v>
      </c>
      <c r="L41" s="49">
        <v>-126315.61</v>
      </c>
      <c r="M41" s="46">
        <v>31368829.38</v>
      </c>
      <c r="N41" s="45">
        <v>98161.59</v>
      </c>
      <c r="O41" s="76">
        <v>49951.68</v>
      </c>
      <c r="P41" s="77">
        <v>-2374909</v>
      </c>
      <c r="Q41" s="41">
        <v>12092592.14</v>
      </c>
      <c r="R41" s="39">
        <v>309501076</v>
      </c>
      <c r="S41" s="43">
        <v>103116836</v>
      </c>
      <c r="T41" s="46">
        <v>1331371</v>
      </c>
      <c r="U41" s="46">
        <v>6544917.48</v>
      </c>
      <c r="V41" s="46"/>
      <c r="W41" s="46">
        <v>51791.5</v>
      </c>
      <c r="X41" s="46">
        <v>62705</v>
      </c>
      <c r="Y41" s="46">
        <v>75255.08</v>
      </c>
      <c r="Z41" s="49"/>
      <c r="AA41" s="41"/>
      <c r="AB41" s="43">
        <v>6</v>
      </c>
      <c r="AC41" s="49"/>
      <c r="AD41" s="41">
        <v>5592.64</v>
      </c>
      <c r="AE41" s="43">
        <v>662851.74</v>
      </c>
      <c r="AF41" s="46"/>
      <c r="AG41" s="49">
        <v>17182981.2</v>
      </c>
      <c r="AH41" s="46"/>
      <c r="AI41" s="49"/>
      <c r="AJ41" s="49"/>
      <c r="AK41" s="39">
        <v>-7038024.5</v>
      </c>
      <c r="AL41" s="39"/>
      <c r="AM41" s="39">
        <v>4557</v>
      </c>
      <c r="AN41" s="49">
        <v>6780685.29</v>
      </c>
      <c r="AO41" s="47">
        <v>3516243.64</v>
      </c>
      <c r="AP41" s="35">
        <f t="shared" si="2"/>
        <v>0</v>
      </c>
      <c r="AQ41" s="46"/>
      <c r="AR41" s="39"/>
      <c r="AS41" s="39"/>
      <c r="AT41" s="39"/>
      <c r="AU41" s="47"/>
      <c r="AV41" s="29">
        <f t="shared" si="3"/>
        <v>0</v>
      </c>
      <c r="AW41" s="51"/>
      <c r="AX41" s="46"/>
      <c r="AY41" s="74"/>
      <c r="AZ41" s="35">
        <f t="shared" si="4"/>
        <v>0</v>
      </c>
      <c r="BA41" s="32"/>
      <c r="BB41" s="33"/>
      <c r="BC41" s="32"/>
      <c r="BD41" s="33"/>
      <c r="BE41" s="66"/>
      <c r="BF41" s="35">
        <f t="shared" si="5"/>
        <v>32070</v>
      </c>
      <c r="BG41" s="46">
        <v>32070</v>
      </c>
      <c r="BH41" s="47"/>
    </row>
    <row r="42" spans="1:60" ht="12.75" customHeight="1">
      <c r="A42" s="52" t="s">
        <v>193</v>
      </c>
      <c r="B42" s="53" t="s">
        <v>194</v>
      </c>
      <c r="C42" s="67"/>
      <c r="D42" s="55">
        <f t="shared" si="0"/>
        <v>9746664345.469995</v>
      </c>
      <c r="E42" s="56">
        <f t="shared" si="1"/>
        <v>9723322303.589996</v>
      </c>
      <c r="F42" s="57">
        <f>SUM(F23:F41)</f>
        <v>714427955.95</v>
      </c>
      <c r="G42" s="58">
        <f aca="true" t="shared" si="8" ref="G42:AO42">SUM(G23:G41)</f>
        <v>239583143.42000005</v>
      </c>
      <c r="H42" s="58">
        <f t="shared" si="8"/>
        <v>319269.26</v>
      </c>
      <c r="I42" s="58">
        <f t="shared" si="8"/>
        <v>27085786.48</v>
      </c>
      <c r="J42" s="58">
        <f t="shared" si="8"/>
        <v>-563029.19</v>
      </c>
      <c r="K42" s="58">
        <f t="shared" si="8"/>
        <v>-17263872.18</v>
      </c>
      <c r="L42" s="58">
        <f t="shared" si="8"/>
        <v>-1180089.3800000001</v>
      </c>
      <c r="M42" s="58">
        <f t="shared" si="8"/>
        <v>244634946.01</v>
      </c>
      <c r="N42" s="58">
        <f t="shared" si="8"/>
        <v>1683802.56</v>
      </c>
      <c r="O42" s="58">
        <f t="shared" si="8"/>
        <v>1115053.28</v>
      </c>
      <c r="P42" s="58">
        <f t="shared" si="8"/>
        <v>-2542501.45</v>
      </c>
      <c r="Q42" s="58">
        <f t="shared" si="8"/>
        <v>382621198.8099998</v>
      </c>
      <c r="R42" s="58">
        <f t="shared" si="8"/>
        <v>5567973569</v>
      </c>
      <c r="S42" s="58">
        <f t="shared" si="8"/>
        <v>1851052855.39</v>
      </c>
      <c r="T42" s="58">
        <f t="shared" si="8"/>
        <v>19626275.81</v>
      </c>
      <c r="U42" s="58">
        <f t="shared" si="8"/>
        <v>133300730.83</v>
      </c>
      <c r="V42" s="58">
        <f t="shared" si="8"/>
        <v>4835066.72</v>
      </c>
      <c r="W42" s="58">
        <f t="shared" si="8"/>
        <v>442573.5</v>
      </c>
      <c r="X42" s="58">
        <f t="shared" si="8"/>
        <v>422613</v>
      </c>
      <c r="Y42" s="58">
        <f t="shared" si="8"/>
        <v>7326717.99</v>
      </c>
      <c r="Z42" s="58">
        <f t="shared" si="8"/>
        <v>0</v>
      </c>
      <c r="AA42" s="58">
        <f t="shared" si="8"/>
        <v>2727889.14</v>
      </c>
      <c r="AB42" s="58">
        <f t="shared" si="8"/>
        <v>19513796.45</v>
      </c>
      <c r="AC42" s="58">
        <f t="shared" si="8"/>
        <v>0</v>
      </c>
      <c r="AD42" s="58">
        <f t="shared" si="8"/>
        <v>62588.59</v>
      </c>
      <c r="AE42" s="58">
        <f t="shared" si="8"/>
        <v>1252326.84</v>
      </c>
      <c r="AF42" s="58">
        <f t="shared" si="8"/>
        <v>8000</v>
      </c>
      <c r="AG42" s="58">
        <f t="shared" si="8"/>
        <v>194628758.25</v>
      </c>
      <c r="AH42" s="58">
        <f t="shared" si="8"/>
        <v>19896</v>
      </c>
      <c r="AI42" s="58">
        <f t="shared" si="8"/>
        <v>7500</v>
      </c>
      <c r="AJ42" s="58">
        <f t="shared" si="8"/>
        <v>0</v>
      </c>
      <c r="AK42" s="58">
        <f t="shared" si="8"/>
        <v>148303900.38</v>
      </c>
      <c r="AL42" s="58">
        <f t="shared" si="8"/>
        <v>-2528926.2899999996</v>
      </c>
      <c r="AM42" s="58">
        <f t="shared" si="8"/>
        <v>5448994.26</v>
      </c>
      <c r="AN42" s="58">
        <f t="shared" si="8"/>
        <v>59880391.42000001</v>
      </c>
      <c r="AO42" s="60">
        <f t="shared" si="8"/>
        <v>119095122.74000001</v>
      </c>
      <c r="AP42" s="61">
        <f t="shared" si="2"/>
        <v>1358331.88</v>
      </c>
      <c r="AQ42" s="58">
        <f>SUM(AQ23:AQ41)</f>
        <v>0</v>
      </c>
      <c r="AR42" s="58">
        <f>SUM(AR23:AR41)</f>
        <v>0</v>
      </c>
      <c r="AS42" s="58">
        <f>SUM(AS23:AS41)</f>
        <v>645643.88</v>
      </c>
      <c r="AT42" s="58">
        <f>SUM(AT23:AT41)</f>
        <v>0</v>
      </c>
      <c r="AU42" s="60">
        <f>SUM(AU23:AU41)</f>
        <v>712688</v>
      </c>
      <c r="AV42" s="56">
        <f t="shared" si="3"/>
        <v>0</v>
      </c>
      <c r="AW42" s="57">
        <f>SUM(AW23:AW41)</f>
        <v>0</v>
      </c>
      <c r="AX42" s="58">
        <f>SUM(AX23:AX41)</f>
        <v>0</v>
      </c>
      <c r="AY42" s="69">
        <f>SUM(AY23:AY41)</f>
        <v>0</v>
      </c>
      <c r="AZ42" s="62">
        <f t="shared" si="4"/>
        <v>0</v>
      </c>
      <c r="BA42" s="58">
        <f>SUM(BA23:BA41)</f>
        <v>0</v>
      </c>
      <c r="BB42" s="58">
        <f>SUM(BB23:BB41)</f>
        <v>0</v>
      </c>
      <c r="BC42" s="58">
        <f>SUM(BC23:BC41)</f>
        <v>0</v>
      </c>
      <c r="BD42" s="58">
        <f>SUM(BD23:BD41)</f>
        <v>0</v>
      </c>
      <c r="BE42" s="69">
        <f>SUM(BE23:BE41)</f>
        <v>0</v>
      </c>
      <c r="BF42" s="62">
        <f t="shared" si="5"/>
        <v>21983710</v>
      </c>
      <c r="BG42" s="58">
        <f>SUM(BG23:BG41)</f>
        <v>19389350</v>
      </c>
      <c r="BH42" s="60">
        <f>SUM(BH23:BH41)</f>
        <v>2594360</v>
      </c>
    </row>
    <row r="43" spans="1:60" ht="12.75" customHeight="1">
      <c r="A43" s="36">
        <v>32</v>
      </c>
      <c r="B43" s="37" t="s">
        <v>195</v>
      </c>
      <c r="C43" s="21" t="s">
        <v>196</v>
      </c>
      <c r="D43" s="22">
        <f t="shared" si="0"/>
        <v>149003585.21</v>
      </c>
      <c r="E43" s="29">
        <f t="shared" si="1"/>
        <v>148922674.28</v>
      </c>
      <c r="F43" s="51">
        <v>20516626.05</v>
      </c>
      <c r="G43" s="46">
        <v>9181499.29</v>
      </c>
      <c r="H43" s="49"/>
      <c r="I43" s="46">
        <v>91347.63</v>
      </c>
      <c r="J43" s="49">
        <v>-408222</v>
      </c>
      <c r="K43" s="49"/>
      <c r="L43" s="46"/>
      <c r="M43" s="49">
        <v>12472730.78</v>
      </c>
      <c r="N43" s="78">
        <v>37202</v>
      </c>
      <c r="O43" s="79">
        <v>19172.97</v>
      </c>
      <c r="P43" s="43"/>
      <c r="Q43" s="46">
        <v>19851710.15</v>
      </c>
      <c r="R43" s="49">
        <v>56796236</v>
      </c>
      <c r="S43" s="46">
        <v>17685769</v>
      </c>
      <c r="T43" s="46">
        <v>207878</v>
      </c>
      <c r="U43" s="46">
        <v>999606.46</v>
      </c>
      <c r="V43" s="46"/>
      <c r="W43" s="46"/>
      <c r="X43" s="46">
        <v>2094</v>
      </c>
      <c r="Y43" s="46">
        <v>21708</v>
      </c>
      <c r="Z43" s="49"/>
      <c r="AA43" s="46">
        <v>76.23</v>
      </c>
      <c r="AB43" s="46">
        <v>4255</v>
      </c>
      <c r="AC43" s="49"/>
      <c r="AD43" s="46"/>
      <c r="AE43" s="46"/>
      <c r="AF43" s="46"/>
      <c r="AG43" s="49">
        <v>6266014.77</v>
      </c>
      <c r="AH43" s="46"/>
      <c r="AI43" s="49">
        <v>269651.23</v>
      </c>
      <c r="AJ43" s="49"/>
      <c r="AK43" s="39">
        <v>2104650.53</v>
      </c>
      <c r="AL43" s="39">
        <v>7607</v>
      </c>
      <c r="AM43" s="39">
        <v>104509.8</v>
      </c>
      <c r="AN43" s="49">
        <v>1866315</v>
      </c>
      <c r="AO43" s="47">
        <v>824236.39</v>
      </c>
      <c r="AP43" s="35">
        <f t="shared" si="2"/>
        <v>3390.93</v>
      </c>
      <c r="AQ43" s="46"/>
      <c r="AR43" s="39"/>
      <c r="AS43" s="39">
        <v>3390.93</v>
      </c>
      <c r="AT43" s="39"/>
      <c r="AU43" s="47"/>
      <c r="AV43" s="29">
        <f t="shared" si="3"/>
        <v>0</v>
      </c>
      <c r="AW43" s="51"/>
      <c r="AX43" s="46"/>
      <c r="AY43" s="74"/>
      <c r="AZ43" s="35">
        <f t="shared" si="4"/>
        <v>0</v>
      </c>
      <c r="BA43" s="32"/>
      <c r="BB43" s="33"/>
      <c r="BC43" s="32"/>
      <c r="BD43" s="33"/>
      <c r="BE43" s="66"/>
      <c r="BF43" s="35">
        <f t="shared" si="5"/>
        <v>77520</v>
      </c>
      <c r="BG43" s="46">
        <v>92530</v>
      </c>
      <c r="BH43" s="47">
        <v>-15010</v>
      </c>
    </row>
    <row r="44" spans="1:60" ht="12.75" customHeight="1">
      <c r="A44" s="52" t="s">
        <v>197</v>
      </c>
      <c r="B44" s="53" t="s">
        <v>198</v>
      </c>
      <c r="C44" s="67"/>
      <c r="D44" s="60">
        <f t="shared" si="0"/>
        <v>149003585.21</v>
      </c>
      <c r="E44" s="56">
        <f t="shared" si="1"/>
        <v>148922674.28</v>
      </c>
      <c r="F44" s="57">
        <f>SUM(F43:F43)</f>
        <v>20516626.05</v>
      </c>
      <c r="G44" s="58">
        <f aca="true" t="shared" si="9" ref="G44:AO44">SUM(G43:G43)</f>
        <v>9181499.29</v>
      </c>
      <c r="H44" s="58">
        <f t="shared" si="9"/>
        <v>0</v>
      </c>
      <c r="I44" s="58">
        <f t="shared" si="9"/>
        <v>91347.63</v>
      </c>
      <c r="J44" s="58">
        <f t="shared" si="9"/>
        <v>-408222</v>
      </c>
      <c r="K44" s="58">
        <f t="shared" si="9"/>
        <v>0</v>
      </c>
      <c r="L44" s="58">
        <f t="shared" si="9"/>
        <v>0</v>
      </c>
      <c r="M44" s="58">
        <f t="shared" si="9"/>
        <v>12472730.78</v>
      </c>
      <c r="N44" s="58">
        <f t="shared" si="9"/>
        <v>37202</v>
      </c>
      <c r="O44" s="58">
        <f t="shared" si="9"/>
        <v>19172.97</v>
      </c>
      <c r="P44" s="58">
        <f t="shared" si="9"/>
        <v>0</v>
      </c>
      <c r="Q44" s="58">
        <f t="shared" si="9"/>
        <v>19851710.15</v>
      </c>
      <c r="R44" s="58">
        <f t="shared" si="9"/>
        <v>56796236</v>
      </c>
      <c r="S44" s="58">
        <f t="shared" si="9"/>
        <v>17685769</v>
      </c>
      <c r="T44" s="58">
        <f t="shared" si="9"/>
        <v>207878</v>
      </c>
      <c r="U44" s="58">
        <f t="shared" si="9"/>
        <v>999606.46</v>
      </c>
      <c r="V44" s="58">
        <f t="shared" si="9"/>
        <v>0</v>
      </c>
      <c r="W44" s="58">
        <f t="shared" si="9"/>
        <v>0</v>
      </c>
      <c r="X44" s="58">
        <f t="shared" si="9"/>
        <v>2094</v>
      </c>
      <c r="Y44" s="58">
        <f t="shared" si="9"/>
        <v>21708</v>
      </c>
      <c r="Z44" s="58">
        <f t="shared" si="9"/>
        <v>0</v>
      </c>
      <c r="AA44" s="58">
        <f t="shared" si="9"/>
        <v>76.23</v>
      </c>
      <c r="AB44" s="58">
        <f t="shared" si="9"/>
        <v>4255</v>
      </c>
      <c r="AC44" s="58">
        <f t="shared" si="9"/>
        <v>0</v>
      </c>
      <c r="AD44" s="58">
        <f t="shared" si="9"/>
        <v>0</v>
      </c>
      <c r="AE44" s="58">
        <f t="shared" si="9"/>
        <v>0</v>
      </c>
      <c r="AF44" s="58">
        <f t="shared" si="9"/>
        <v>0</v>
      </c>
      <c r="AG44" s="58">
        <f t="shared" si="9"/>
        <v>6266014.77</v>
      </c>
      <c r="AH44" s="58">
        <f t="shared" si="9"/>
        <v>0</v>
      </c>
      <c r="AI44" s="58">
        <f t="shared" si="9"/>
        <v>269651.23</v>
      </c>
      <c r="AJ44" s="58">
        <f t="shared" si="9"/>
        <v>0</v>
      </c>
      <c r="AK44" s="58">
        <f t="shared" si="9"/>
        <v>2104650.53</v>
      </c>
      <c r="AL44" s="58">
        <f t="shared" si="9"/>
        <v>7607</v>
      </c>
      <c r="AM44" s="58">
        <f t="shared" si="9"/>
        <v>104509.8</v>
      </c>
      <c r="AN44" s="58">
        <f t="shared" si="9"/>
        <v>1866315</v>
      </c>
      <c r="AO44" s="60">
        <f t="shared" si="9"/>
        <v>824236.39</v>
      </c>
      <c r="AP44" s="62">
        <f t="shared" si="2"/>
        <v>3390.93</v>
      </c>
      <c r="AQ44" s="58">
        <f>SUM(AQ43:AQ43)</f>
        <v>0</v>
      </c>
      <c r="AR44" s="58">
        <f>SUM(AR43:AR43)</f>
        <v>0</v>
      </c>
      <c r="AS44" s="58">
        <f>SUM(AS43:AS43)</f>
        <v>3390.93</v>
      </c>
      <c r="AT44" s="58">
        <f>SUM(AT43:AT43)</f>
        <v>0</v>
      </c>
      <c r="AU44" s="60">
        <f>SUM(AU43:AU43)</f>
        <v>0</v>
      </c>
      <c r="AV44" s="56">
        <f t="shared" si="3"/>
        <v>0</v>
      </c>
      <c r="AW44" s="57">
        <f>SUM(AW43:AW43)</f>
        <v>0</v>
      </c>
      <c r="AX44" s="58">
        <f>SUM(AX43:AX43)</f>
        <v>0</v>
      </c>
      <c r="AY44" s="69">
        <f>SUM(AY43:AY43)</f>
        <v>0</v>
      </c>
      <c r="AZ44" s="61">
        <f t="shared" si="4"/>
        <v>0</v>
      </c>
      <c r="BA44" s="58">
        <f>SUM(BA43:BA43)</f>
        <v>0</v>
      </c>
      <c r="BB44" s="58">
        <f>SUM(BB43:BB43)</f>
        <v>0</v>
      </c>
      <c r="BC44" s="58">
        <f>SUM(BC43:BC43)</f>
        <v>0</v>
      </c>
      <c r="BD44" s="58">
        <f>SUM(BD43:BD43)</f>
        <v>0</v>
      </c>
      <c r="BE44" s="69">
        <f>SUM(BE43:BE43)</f>
        <v>0</v>
      </c>
      <c r="BF44" s="61">
        <f t="shared" si="5"/>
        <v>77520</v>
      </c>
      <c r="BG44" s="58">
        <f>SUM(BG43:BG43)</f>
        <v>92530</v>
      </c>
      <c r="BH44" s="60">
        <f>SUM(BH43:BH43)</f>
        <v>-15010</v>
      </c>
    </row>
    <row r="45" spans="1:60" ht="12.75" customHeight="1">
      <c r="A45" s="36">
        <v>33</v>
      </c>
      <c r="B45" s="37">
        <v>71009361</v>
      </c>
      <c r="C45" s="21" t="s">
        <v>199</v>
      </c>
      <c r="D45" s="22">
        <f t="shared" si="0"/>
        <v>495135919.69000006</v>
      </c>
      <c r="E45" s="73">
        <f t="shared" si="1"/>
        <v>494876806.26000005</v>
      </c>
      <c r="F45" s="51">
        <v>90252974.17</v>
      </c>
      <c r="G45" s="46">
        <v>11105959.79</v>
      </c>
      <c r="H45" s="49"/>
      <c r="I45" s="46"/>
      <c r="J45" s="49"/>
      <c r="K45" s="49"/>
      <c r="L45" s="46"/>
      <c r="M45" s="49">
        <v>6509453.68</v>
      </c>
      <c r="N45" s="78">
        <v>208285</v>
      </c>
      <c r="O45" s="49">
        <v>15711.4</v>
      </c>
      <c r="P45" s="46"/>
      <c r="Q45" s="46">
        <v>28681297.89</v>
      </c>
      <c r="R45" s="49">
        <v>203764015</v>
      </c>
      <c r="S45" s="46">
        <v>67093077</v>
      </c>
      <c r="T45" s="46">
        <v>835537.88</v>
      </c>
      <c r="U45" s="46">
        <v>5318857.43</v>
      </c>
      <c r="V45" s="46"/>
      <c r="W45" s="46">
        <v>275907</v>
      </c>
      <c r="X45" s="46">
        <v>26682</v>
      </c>
      <c r="Y45" s="46">
        <v>213260.94</v>
      </c>
      <c r="Z45" s="49"/>
      <c r="AA45" s="46">
        <v>350.29</v>
      </c>
      <c r="AB45" s="46">
        <v>44694239</v>
      </c>
      <c r="AC45" s="49"/>
      <c r="AD45" s="46"/>
      <c r="AE45" s="46">
        <v>82244.01</v>
      </c>
      <c r="AF45" s="46"/>
      <c r="AG45" s="49">
        <v>20191677.77</v>
      </c>
      <c r="AH45" s="46"/>
      <c r="AI45" s="49"/>
      <c r="AJ45" s="49"/>
      <c r="AK45" s="39">
        <v>9000000</v>
      </c>
      <c r="AL45" s="39">
        <v>185403.57</v>
      </c>
      <c r="AM45" s="39">
        <v>325984.85</v>
      </c>
      <c r="AN45" s="49">
        <v>1464395.74</v>
      </c>
      <c r="AO45" s="47">
        <v>4631491.85</v>
      </c>
      <c r="AP45" s="35">
        <f t="shared" si="2"/>
        <v>259113.43000000002</v>
      </c>
      <c r="AQ45" s="41"/>
      <c r="AR45" s="39"/>
      <c r="AS45" s="39">
        <v>24383.76</v>
      </c>
      <c r="AT45" s="39"/>
      <c r="AU45" s="47">
        <v>234729.67</v>
      </c>
      <c r="AV45" s="29">
        <f t="shared" si="3"/>
        <v>0</v>
      </c>
      <c r="AW45" s="38"/>
      <c r="AX45" s="46"/>
      <c r="AY45" s="74"/>
      <c r="AZ45" s="50">
        <f t="shared" si="4"/>
        <v>0</v>
      </c>
      <c r="BA45" s="32"/>
      <c r="BB45" s="33"/>
      <c r="BC45" s="32"/>
      <c r="BD45" s="33"/>
      <c r="BE45" s="66"/>
      <c r="BF45" s="35">
        <f t="shared" si="5"/>
        <v>0</v>
      </c>
      <c r="BG45" s="46"/>
      <c r="BH45" s="47"/>
    </row>
    <row r="46" spans="1:60" ht="12.75" customHeight="1">
      <c r="A46" s="36">
        <v>34</v>
      </c>
      <c r="B46" s="37">
        <v>71009396</v>
      </c>
      <c r="C46" s="21" t="s">
        <v>200</v>
      </c>
      <c r="D46" s="80">
        <f t="shared" si="0"/>
        <v>782987314.28</v>
      </c>
      <c r="E46" s="29">
        <f t="shared" si="1"/>
        <v>744786470.52</v>
      </c>
      <c r="F46" s="51">
        <v>142049176.2</v>
      </c>
      <c r="G46" s="46">
        <v>12253056.24</v>
      </c>
      <c r="H46" s="49"/>
      <c r="I46" s="46"/>
      <c r="J46" s="49">
        <v>-6700</v>
      </c>
      <c r="K46" s="49"/>
      <c r="L46" s="46"/>
      <c r="M46" s="49">
        <v>9769999.83</v>
      </c>
      <c r="N46" s="78">
        <v>2557349.57</v>
      </c>
      <c r="O46" s="49">
        <v>74272</v>
      </c>
      <c r="P46" s="46"/>
      <c r="Q46" s="46">
        <v>44984486.05</v>
      </c>
      <c r="R46" s="49">
        <v>276168387</v>
      </c>
      <c r="S46" s="46">
        <v>91039548</v>
      </c>
      <c r="T46" s="46">
        <v>1091107.8</v>
      </c>
      <c r="U46" s="46">
        <v>7027562</v>
      </c>
      <c r="V46" s="46"/>
      <c r="W46" s="46">
        <v>204971</v>
      </c>
      <c r="X46" s="46">
        <v>18142</v>
      </c>
      <c r="Y46" s="46">
        <v>220383.2</v>
      </c>
      <c r="Z46" s="49"/>
      <c r="AA46" s="46">
        <v>4265.6</v>
      </c>
      <c r="AB46" s="46"/>
      <c r="AC46" s="41"/>
      <c r="AD46" s="43"/>
      <c r="AE46" s="46">
        <v>19000</v>
      </c>
      <c r="AF46" s="46">
        <v>-3317</v>
      </c>
      <c r="AG46" s="49">
        <v>35062938.8</v>
      </c>
      <c r="AH46" s="46"/>
      <c r="AI46" s="49">
        <v>288874</v>
      </c>
      <c r="AJ46" s="49"/>
      <c r="AK46" s="39">
        <v>101373977.4</v>
      </c>
      <c r="AL46" s="39">
        <v>-31129.61</v>
      </c>
      <c r="AM46" s="39">
        <v>67237</v>
      </c>
      <c r="AN46" s="49">
        <v>8219924</v>
      </c>
      <c r="AO46" s="47">
        <v>12332959.44</v>
      </c>
      <c r="AP46" s="50">
        <f t="shared" si="2"/>
        <v>221603.76</v>
      </c>
      <c r="AQ46" s="41"/>
      <c r="AR46" s="39"/>
      <c r="AS46" s="39">
        <v>74572.46</v>
      </c>
      <c r="AT46" s="39">
        <v>77796</v>
      </c>
      <c r="AU46" s="40">
        <v>69235.3</v>
      </c>
      <c r="AV46" s="29">
        <f t="shared" si="3"/>
        <v>0</v>
      </c>
      <c r="AW46" s="38"/>
      <c r="AX46" s="46"/>
      <c r="AY46" s="74"/>
      <c r="AZ46" s="35">
        <f t="shared" si="4"/>
        <v>0</v>
      </c>
      <c r="BA46" s="32"/>
      <c r="BB46" s="33"/>
      <c r="BC46" s="32"/>
      <c r="BD46" s="33"/>
      <c r="BE46" s="66"/>
      <c r="BF46" s="35">
        <f t="shared" si="5"/>
        <v>37979240</v>
      </c>
      <c r="BG46" s="46">
        <v>37979240</v>
      </c>
      <c r="BH46" s="47"/>
    </row>
    <row r="47" spans="1:60" ht="12.75" customHeight="1">
      <c r="A47" s="36">
        <v>35</v>
      </c>
      <c r="B47" s="37">
        <v>75010330</v>
      </c>
      <c r="C47" s="21" t="s">
        <v>201</v>
      </c>
      <c r="D47" s="22">
        <f t="shared" si="0"/>
        <v>579294869.0200001</v>
      </c>
      <c r="E47" s="29">
        <f t="shared" si="1"/>
        <v>579052186.2400001</v>
      </c>
      <c r="F47" s="51">
        <v>84476221.93</v>
      </c>
      <c r="G47" s="46">
        <v>20977756.09</v>
      </c>
      <c r="H47" s="49"/>
      <c r="I47" s="46"/>
      <c r="J47" s="49"/>
      <c r="K47" s="49"/>
      <c r="L47" s="46"/>
      <c r="M47" s="49">
        <v>7315707.38</v>
      </c>
      <c r="N47" s="78">
        <v>803539.21</v>
      </c>
      <c r="O47" s="49">
        <v>40457.41</v>
      </c>
      <c r="P47" s="46"/>
      <c r="Q47" s="46">
        <v>61273236.27</v>
      </c>
      <c r="R47" s="49">
        <v>268616951</v>
      </c>
      <c r="S47" s="46">
        <v>89038665.87</v>
      </c>
      <c r="T47" s="46">
        <v>1101727</v>
      </c>
      <c r="U47" s="46">
        <v>5250402.58</v>
      </c>
      <c r="V47" s="46">
        <v>3959137.2</v>
      </c>
      <c r="W47" s="46">
        <v>65435</v>
      </c>
      <c r="X47" s="46"/>
      <c r="Y47" s="46">
        <v>70655.47</v>
      </c>
      <c r="Z47" s="49"/>
      <c r="AA47" s="46"/>
      <c r="AB47" s="46"/>
      <c r="AC47" s="49"/>
      <c r="AD47" s="46"/>
      <c r="AE47" s="46">
        <v>1845</v>
      </c>
      <c r="AF47" s="46"/>
      <c r="AG47" s="49">
        <v>28238207.08</v>
      </c>
      <c r="AH47" s="46"/>
      <c r="AI47" s="49"/>
      <c r="AJ47" s="49"/>
      <c r="AK47" s="39"/>
      <c r="AL47" s="39"/>
      <c r="AM47" s="39">
        <v>660</v>
      </c>
      <c r="AN47" s="49">
        <v>4406299.86</v>
      </c>
      <c r="AO47" s="47">
        <v>3415281.89</v>
      </c>
      <c r="AP47" s="35">
        <f t="shared" si="2"/>
        <v>242682.78000000003</v>
      </c>
      <c r="AQ47" s="41"/>
      <c r="AR47" s="39"/>
      <c r="AS47" s="39">
        <v>234101.17</v>
      </c>
      <c r="AT47" s="39"/>
      <c r="AU47" s="40">
        <v>8581.61</v>
      </c>
      <c r="AV47" s="29">
        <f t="shared" si="3"/>
        <v>0</v>
      </c>
      <c r="AW47" s="51"/>
      <c r="AX47" s="46"/>
      <c r="AY47" s="74"/>
      <c r="AZ47" s="35">
        <f t="shared" si="4"/>
        <v>0</v>
      </c>
      <c r="BA47" s="32"/>
      <c r="BB47" s="33"/>
      <c r="BC47" s="32"/>
      <c r="BD47" s="33"/>
      <c r="BE47" s="66"/>
      <c r="BF47" s="35">
        <f t="shared" si="5"/>
        <v>0</v>
      </c>
      <c r="BG47" s="46"/>
      <c r="BH47" s="47"/>
    </row>
    <row r="48" spans="1:60" ht="12.75" customHeight="1">
      <c r="A48" s="52" t="s">
        <v>202</v>
      </c>
      <c r="B48" s="53" t="s">
        <v>203</v>
      </c>
      <c r="C48" s="67"/>
      <c r="D48" s="60">
        <f t="shared" si="0"/>
        <v>1857418102.9900002</v>
      </c>
      <c r="E48" s="56">
        <f t="shared" si="1"/>
        <v>1818715463.0200002</v>
      </c>
      <c r="F48" s="57">
        <f>SUM(F45:F47)</f>
        <v>316778372.3</v>
      </c>
      <c r="G48" s="58">
        <f aca="true" t="shared" si="10" ref="G48:AO48">SUM(G45:G47)</f>
        <v>44336772.120000005</v>
      </c>
      <c r="H48" s="58">
        <f t="shared" si="10"/>
        <v>0</v>
      </c>
      <c r="I48" s="58">
        <f t="shared" si="10"/>
        <v>0</v>
      </c>
      <c r="J48" s="58">
        <f t="shared" si="10"/>
        <v>-6700</v>
      </c>
      <c r="K48" s="58">
        <f t="shared" si="10"/>
        <v>0</v>
      </c>
      <c r="L48" s="58">
        <f t="shared" si="10"/>
        <v>0</v>
      </c>
      <c r="M48" s="58">
        <f t="shared" si="10"/>
        <v>23595160.89</v>
      </c>
      <c r="N48" s="58">
        <f t="shared" si="10"/>
        <v>3569173.78</v>
      </c>
      <c r="O48" s="58">
        <f t="shared" si="10"/>
        <v>130440.81</v>
      </c>
      <c r="P48" s="58">
        <f t="shared" si="10"/>
        <v>0</v>
      </c>
      <c r="Q48" s="58">
        <f t="shared" si="10"/>
        <v>134939020.21</v>
      </c>
      <c r="R48" s="58">
        <f t="shared" si="10"/>
        <v>748549353</v>
      </c>
      <c r="S48" s="58">
        <f t="shared" si="10"/>
        <v>247171290.87</v>
      </c>
      <c r="T48" s="58">
        <f t="shared" si="10"/>
        <v>3028372.68</v>
      </c>
      <c r="U48" s="58">
        <f t="shared" si="10"/>
        <v>17596822.009999998</v>
      </c>
      <c r="V48" s="58">
        <f t="shared" si="10"/>
        <v>3959137.2</v>
      </c>
      <c r="W48" s="58">
        <f t="shared" si="10"/>
        <v>546313</v>
      </c>
      <c r="X48" s="58">
        <f t="shared" si="10"/>
        <v>44824</v>
      </c>
      <c r="Y48" s="58">
        <f t="shared" si="10"/>
        <v>504299.61</v>
      </c>
      <c r="Z48" s="58">
        <f t="shared" si="10"/>
        <v>0</v>
      </c>
      <c r="AA48" s="58">
        <f t="shared" si="10"/>
        <v>4615.89</v>
      </c>
      <c r="AB48" s="58">
        <f t="shared" si="10"/>
        <v>44694239</v>
      </c>
      <c r="AC48" s="58">
        <f t="shared" si="10"/>
        <v>0</v>
      </c>
      <c r="AD48" s="58">
        <f t="shared" si="10"/>
        <v>0</v>
      </c>
      <c r="AE48" s="58">
        <f t="shared" si="10"/>
        <v>103089.01</v>
      </c>
      <c r="AF48" s="58">
        <f t="shared" si="10"/>
        <v>-3317</v>
      </c>
      <c r="AG48" s="58">
        <f t="shared" si="10"/>
        <v>83492823.64999999</v>
      </c>
      <c r="AH48" s="58">
        <f t="shared" si="10"/>
        <v>0</v>
      </c>
      <c r="AI48" s="58">
        <f t="shared" si="10"/>
        <v>288874</v>
      </c>
      <c r="AJ48" s="58">
        <f t="shared" si="10"/>
        <v>0</v>
      </c>
      <c r="AK48" s="58">
        <f t="shared" si="10"/>
        <v>110373977.4</v>
      </c>
      <c r="AL48" s="81">
        <f t="shared" si="10"/>
        <v>154273.96000000002</v>
      </c>
      <c r="AM48" s="82">
        <f t="shared" si="10"/>
        <v>393881.85</v>
      </c>
      <c r="AN48" s="82">
        <f t="shared" si="10"/>
        <v>14090619.600000001</v>
      </c>
      <c r="AO48" s="83">
        <f t="shared" si="10"/>
        <v>20379733.18</v>
      </c>
      <c r="AP48" s="61">
        <f t="shared" si="2"/>
        <v>723399.97</v>
      </c>
      <c r="AQ48" s="58">
        <f>SUM(AQ45:AQ47)</f>
        <v>0</v>
      </c>
      <c r="AR48" s="58">
        <f>SUM(AR45:AR47)</f>
        <v>0</v>
      </c>
      <c r="AS48" s="58">
        <f>SUM(AS45:AS47)</f>
        <v>333057.39</v>
      </c>
      <c r="AT48" s="58">
        <f>SUM(AT45:AT47)</f>
        <v>77796</v>
      </c>
      <c r="AU48" s="60">
        <f>SUM(AU45:AU47)</f>
        <v>312546.58</v>
      </c>
      <c r="AV48" s="56">
        <f t="shared" si="3"/>
        <v>0</v>
      </c>
      <c r="AW48" s="57">
        <f>SUM(AW45:AW47)</f>
        <v>0</v>
      </c>
      <c r="AX48" s="58">
        <f>SUM(AX45:AX47)</f>
        <v>0</v>
      </c>
      <c r="AY48" s="69">
        <f>SUM(AY45:AY47)</f>
        <v>0</v>
      </c>
      <c r="AZ48" s="62">
        <f t="shared" si="4"/>
        <v>0</v>
      </c>
      <c r="BA48" s="58">
        <f>SUM(BA45:BA47)</f>
        <v>0</v>
      </c>
      <c r="BB48" s="58">
        <f>SUM(BB45:BB47)</f>
        <v>0</v>
      </c>
      <c r="BC48" s="58">
        <f>SUM(BC45:BC47)</f>
        <v>0</v>
      </c>
      <c r="BD48" s="58">
        <f>SUM(BD45:BD47)</f>
        <v>0</v>
      </c>
      <c r="BE48" s="69">
        <f>SUM(BE45:BE47)</f>
        <v>0</v>
      </c>
      <c r="BF48" s="62">
        <f t="shared" si="5"/>
        <v>37979240</v>
      </c>
      <c r="BG48" s="58">
        <f>SUM(BG45:BG47)</f>
        <v>37979240</v>
      </c>
      <c r="BH48" s="60">
        <f>SUM(BH45:BH47)</f>
        <v>0</v>
      </c>
    </row>
    <row r="49" spans="1:60" ht="12.75" customHeight="1">
      <c r="A49" s="36">
        <v>36</v>
      </c>
      <c r="B49" s="37" t="s">
        <v>204</v>
      </c>
      <c r="C49" s="21" t="s">
        <v>205</v>
      </c>
      <c r="D49" s="22">
        <f t="shared" si="0"/>
        <v>166435671.9</v>
      </c>
      <c r="E49" s="29">
        <f t="shared" si="1"/>
        <v>166150749.83</v>
      </c>
      <c r="F49" s="51">
        <v>33409724.24</v>
      </c>
      <c r="G49" s="46">
        <v>2452694.86</v>
      </c>
      <c r="H49" s="49"/>
      <c r="I49" s="46"/>
      <c r="J49" s="49"/>
      <c r="K49" s="49"/>
      <c r="L49" s="46"/>
      <c r="M49" s="78">
        <v>1202011.86</v>
      </c>
      <c r="N49" s="84">
        <v>176639.05</v>
      </c>
      <c r="O49" s="49">
        <v>11876.4</v>
      </c>
      <c r="P49" s="46"/>
      <c r="Q49" s="46">
        <v>15523758.75</v>
      </c>
      <c r="R49" s="49">
        <v>68758854</v>
      </c>
      <c r="S49" s="46">
        <v>22787793</v>
      </c>
      <c r="T49" s="46">
        <v>283399</v>
      </c>
      <c r="U49" s="46">
        <v>2030802</v>
      </c>
      <c r="V49" s="46"/>
      <c r="W49" s="46">
        <v>6150</v>
      </c>
      <c r="X49" s="46"/>
      <c r="Y49" s="46">
        <v>3480.65</v>
      </c>
      <c r="Z49" s="49"/>
      <c r="AA49" s="46"/>
      <c r="AB49" s="46"/>
      <c r="AC49" s="49"/>
      <c r="AD49" s="46"/>
      <c r="AE49" s="46"/>
      <c r="AF49" s="46"/>
      <c r="AG49" s="49">
        <v>4622932.53</v>
      </c>
      <c r="AH49" s="46"/>
      <c r="AI49" s="49"/>
      <c r="AJ49" s="49"/>
      <c r="AK49" s="49"/>
      <c r="AL49" s="46">
        <v>1702135.81</v>
      </c>
      <c r="AM49" s="46">
        <v>257157.81</v>
      </c>
      <c r="AN49" s="49">
        <v>414006.32</v>
      </c>
      <c r="AO49" s="47">
        <v>12507333.55</v>
      </c>
      <c r="AP49" s="35">
        <f t="shared" si="2"/>
        <v>44372.07</v>
      </c>
      <c r="AQ49" s="46"/>
      <c r="AR49" s="39"/>
      <c r="AS49" s="39">
        <v>44372.07</v>
      </c>
      <c r="AT49" s="39"/>
      <c r="AU49" s="47"/>
      <c r="AV49" s="29">
        <f t="shared" si="3"/>
        <v>0</v>
      </c>
      <c r="AW49" s="51"/>
      <c r="AX49" s="46"/>
      <c r="AY49" s="74"/>
      <c r="AZ49" s="35">
        <f t="shared" si="4"/>
        <v>0</v>
      </c>
      <c r="BA49" s="46"/>
      <c r="BB49" s="49"/>
      <c r="BC49" s="46"/>
      <c r="BD49" s="33"/>
      <c r="BE49" s="66"/>
      <c r="BF49" s="35">
        <f t="shared" si="5"/>
        <v>240550</v>
      </c>
      <c r="BG49" s="46">
        <v>240550</v>
      </c>
      <c r="BH49" s="47"/>
    </row>
    <row r="50" spans="1:60" ht="17.25" customHeight="1">
      <c r="A50" s="52">
        <v>3515</v>
      </c>
      <c r="B50" s="53" t="s">
        <v>206</v>
      </c>
      <c r="C50" s="67"/>
      <c r="D50" s="55">
        <f t="shared" si="0"/>
        <v>166435671.9</v>
      </c>
      <c r="E50" s="85">
        <f t="shared" si="1"/>
        <v>166150749.83</v>
      </c>
      <c r="F50" s="57">
        <f>SUM(F49:F49)</f>
        <v>33409724.24</v>
      </c>
      <c r="G50" s="58">
        <f aca="true" t="shared" si="11" ref="G50:AO50">SUM(G49:G49)</f>
        <v>2452694.86</v>
      </c>
      <c r="H50" s="59">
        <f t="shared" si="11"/>
        <v>0</v>
      </c>
      <c r="I50" s="58">
        <f t="shared" si="11"/>
        <v>0</v>
      </c>
      <c r="J50" s="59">
        <f t="shared" si="11"/>
        <v>0</v>
      </c>
      <c r="K50" s="58">
        <f t="shared" si="11"/>
        <v>0</v>
      </c>
      <c r="L50" s="58">
        <f t="shared" si="11"/>
        <v>0</v>
      </c>
      <c r="M50" s="58">
        <f t="shared" si="11"/>
        <v>1202011.86</v>
      </c>
      <c r="N50" s="58">
        <f t="shared" si="11"/>
        <v>176639.05</v>
      </c>
      <c r="O50" s="58">
        <f t="shared" si="11"/>
        <v>11876.4</v>
      </c>
      <c r="P50" s="58">
        <f t="shared" si="11"/>
        <v>0</v>
      </c>
      <c r="Q50" s="58">
        <f t="shared" si="11"/>
        <v>15523758.75</v>
      </c>
      <c r="R50" s="58">
        <f t="shared" si="11"/>
        <v>68758854</v>
      </c>
      <c r="S50" s="58">
        <f t="shared" si="11"/>
        <v>22787793</v>
      </c>
      <c r="T50" s="58">
        <f t="shared" si="11"/>
        <v>283399</v>
      </c>
      <c r="U50" s="58">
        <f t="shared" si="11"/>
        <v>2030802</v>
      </c>
      <c r="V50" s="58">
        <f t="shared" si="11"/>
        <v>0</v>
      </c>
      <c r="W50" s="58">
        <f t="shared" si="11"/>
        <v>6150</v>
      </c>
      <c r="X50" s="58">
        <f t="shared" si="11"/>
        <v>0</v>
      </c>
      <c r="Y50" s="58">
        <f t="shared" si="11"/>
        <v>3480.65</v>
      </c>
      <c r="Z50" s="58">
        <f t="shared" si="11"/>
        <v>0</v>
      </c>
      <c r="AA50" s="58">
        <f t="shared" si="11"/>
        <v>0</v>
      </c>
      <c r="AB50" s="58">
        <f t="shared" si="11"/>
        <v>0</v>
      </c>
      <c r="AC50" s="58">
        <f t="shared" si="11"/>
        <v>0</v>
      </c>
      <c r="AD50" s="58">
        <f t="shared" si="11"/>
        <v>0</v>
      </c>
      <c r="AE50" s="58">
        <f t="shared" si="11"/>
        <v>0</v>
      </c>
      <c r="AF50" s="58">
        <f t="shared" si="11"/>
        <v>0</v>
      </c>
      <c r="AG50" s="58">
        <f t="shared" si="11"/>
        <v>4622932.53</v>
      </c>
      <c r="AH50" s="58">
        <f t="shared" si="11"/>
        <v>0</v>
      </c>
      <c r="AI50" s="58">
        <f t="shared" si="11"/>
        <v>0</v>
      </c>
      <c r="AJ50" s="58">
        <f t="shared" si="11"/>
        <v>0</v>
      </c>
      <c r="AK50" s="58">
        <f t="shared" si="11"/>
        <v>0</v>
      </c>
      <c r="AL50" s="58">
        <f t="shared" si="11"/>
        <v>1702135.81</v>
      </c>
      <c r="AM50" s="58">
        <f t="shared" si="11"/>
        <v>257157.81</v>
      </c>
      <c r="AN50" s="58">
        <f t="shared" si="11"/>
        <v>414006.32</v>
      </c>
      <c r="AO50" s="60">
        <f t="shared" si="11"/>
        <v>12507333.55</v>
      </c>
      <c r="AP50" s="61">
        <f t="shared" si="2"/>
        <v>44372.07</v>
      </c>
      <c r="AQ50" s="58">
        <f>SUM(AQ49:AQ49)</f>
        <v>0</v>
      </c>
      <c r="AR50" s="58">
        <f>SUM(AR49:AR49)</f>
        <v>0</v>
      </c>
      <c r="AS50" s="58">
        <f>SUM(AS49:AS49)</f>
        <v>44372.07</v>
      </c>
      <c r="AT50" s="58">
        <f>SUM(AT49:AT49)</f>
        <v>0</v>
      </c>
      <c r="AU50" s="60">
        <f>SUM(AU49:AU49)</f>
        <v>0</v>
      </c>
      <c r="AV50" s="56">
        <f t="shared" si="3"/>
        <v>0</v>
      </c>
      <c r="AW50" s="57">
        <f>SUM(AW49:AW49)</f>
        <v>0</v>
      </c>
      <c r="AX50" s="58">
        <f>SUM(AX49:AX49)</f>
        <v>0</v>
      </c>
      <c r="AY50" s="69">
        <f>SUM(AY49:AY49)</f>
        <v>0</v>
      </c>
      <c r="AZ50" s="62">
        <f t="shared" si="4"/>
        <v>0</v>
      </c>
      <c r="BA50" s="58">
        <f>SUM(BA49:BA49)</f>
        <v>0</v>
      </c>
      <c r="BB50" s="58">
        <f>SUM(BB49:BB49)</f>
        <v>0</v>
      </c>
      <c r="BC50" s="58">
        <f>SUM(BC49:BC49)</f>
        <v>0</v>
      </c>
      <c r="BD50" s="58">
        <f>SUM(BD49:BD49)</f>
        <v>0</v>
      </c>
      <c r="BE50" s="69">
        <f>SUM(BE49:BE49)</f>
        <v>0</v>
      </c>
      <c r="BF50" s="62">
        <f t="shared" si="5"/>
        <v>240550</v>
      </c>
      <c r="BG50" s="58">
        <f>SUM(BG49:BG49)</f>
        <v>240550</v>
      </c>
      <c r="BH50" s="60">
        <f>SUM(BH49:BH49)</f>
        <v>0</v>
      </c>
    </row>
    <row r="51" spans="1:60" ht="12.75" customHeight="1">
      <c r="A51" s="117">
        <v>37</v>
      </c>
      <c r="B51" s="37" t="s">
        <v>207</v>
      </c>
      <c r="C51" s="21" t="s">
        <v>208</v>
      </c>
      <c r="D51" s="22">
        <f t="shared" si="0"/>
        <v>806630486.3</v>
      </c>
      <c r="E51" s="73">
        <f t="shared" si="1"/>
        <v>801538647.89</v>
      </c>
      <c r="F51" s="51">
        <v>486195075.82</v>
      </c>
      <c r="G51" s="46">
        <v>3972420.66</v>
      </c>
      <c r="H51" s="41"/>
      <c r="I51" s="43">
        <v>39859156.76</v>
      </c>
      <c r="J51" s="49"/>
      <c r="K51" s="49"/>
      <c r="L51" s="46"/>
      <c r="M51" s="78">
        <v>10947510.04</v>
      </c>
      <c r="N51" s="49">
        <v>514357.89</v>
      </c>
      <c r="O51" s="33">
        <v>34744.62</v>
      </c>
      <c r="P51" s="32"/>
      <c r="Q51" s="46">
        <v>27160603.59</v>
      </c>
      <c r="R51" s="46">
        <v>153744200</v>
      </c>
      <c r="S51" s="46">
        <v>50852145</v>
      </c>
      <c r="T51" s="46">
        <v>627154</v>
      </c>
      <c r="U51" s="46">
        <v>3938519.66</v>
      </c>
      <c r="V51" s="46"/>
      <c r="W51" s="46">
        <v>7723</v>
      </c>
      <c r="X51" s="46"/>
      <c r="Y51" s="46">
        <v>26792</v>
      </c>
      <c r="Z51" s="49"/>
      <c r="AA51" s="46"/>
      <c r="AB51" s="46">
        <v>16788</v>
      </c>
      <c r="AC51" s="41"/>
      <c r="AD51" s="43"/>
      <c r="AE51" s="46"/>
      <c r="AF51" s="46"/>
      <c r="AG51" s="49">
        <v>8732383.5</v>
      </c>
      <c r="AH51" s="46"/>
      <c r="AI51" s="49"/>
      <c r="AJ51" s="49"/>
      <c r="AK51" s="49">
        <v>12000000</v>
      </c>
      <c r="AL51" s="46">
        <v>8784.46</v>
      </c>
      <c r="AM51" s="46">
        <v>417.62</v>
      </c>
      <c r="AN51" s="49">
        <v>2425179.36</v>
      </c>
      <c r="AO51" s="47">
        <v>474691.91</v>
      </c>
      <c r="AP51" s="35">
        <f t="shared" si="2"/>
        <v>157058.41</v>
      </c>
      <c r="AQ51" s="46"/>
      <c r="AR51" s="39"/>
      <c r="AS51" s="39">
        <v>157058.41</v>
      </c>
      <c r="AT51" s="39"/>
      <c r="AU51" s="47"/>
      <c r="AV51" s="29">
        <f t="shared" si="3"/>
        <v>0</v>
      </c>
      <c r="AW51" s="51"/>
      <c r="AX51" s="46"/>
      <c r="AY51" s="74"/>
      <c r="AZ51" s="35">
        <f t="shared" si="4"/>
        <v>0</v>
      </c>
      <c r="BA51" s="32"/>
      <c r="BB51" s="33"/>
      <c r="BC51" s="32"/>
      <c r="BD51" s="32"/>
      <c r="BE51" s="66"/>
      <c r="BF51" s="35">
        <f t="shared" si="5"/>
        <v>4934780</v>
      </c>
      <c r="BG51" s="46">
        <v>4934780</v>
      </c>
      <c r="BH51" s="47"/>
    </row>
    <row r="52" spans="1:60" ht="12.75" customHeight="1">
      <c r="A52" s="36">
        <v>38</v>
      </c>
      <c r="B52" s="48" t="s">
        <v>209</v>
      </c>
      <c r="C52" s="21" t="s">
        <v>210</v>
      </c>
      <c r="D52" s="22">
        <f t="shared" si="0"/>
        <v>1777521680.7</v>
      </c>
      <c r="E52" s="29">
        <f t="shared" si="1"/>
        <v>1752316365.14</v>
      </c>
      <c r="F52" s="42">
        <v>1160804109.39</v>
      </c>
      <c r="G52" s="39">
        <v>10130370.58</v>
      </c>
      <c r="H52" s="39"/>
      <c r="I52" s="39"/>
      <c r="J52" s="39"/>
      <c r="K52" s="39">
        <v>-78294337.48</v>
      </c>
      <c r="L52" s="39"/>
      <c r="M52" s="44">
        <v>17443938.01</v>
      </c>
      <c r="N52" s="49">
        <v>655798.72</v>
      </c>
      <c r="O52" s="41">
        <v>131572.08</v>
      </c>
      <c r="P52" s="39">
        <v>-11150236.34</v>
      </c>
      <c r="Q52" s="43">
        <v>59905541.56</v>
      </c>
      <c r="R52" s="41">
        <v>377272315</v>
      </c>
      <c r="S52" s="39">
        <v>126520040.52</v>
      </c>
      <c r="T52" s="39">
        <v>1578707.47</v>
      </c>
      <c r="U52" s="39">
        <v>6918376.6</v>
      </c>
      <c r="V52" s="39">
        <v>9264841.76</v>
      </c>
      <c r="W52" s="39">
        <v>4700</v>
      </c>
      <c r="X52" s="39"/>
      <c r="Y52" s="43"/>
      <c r="Z52" s="41"/>
      <c r="AA52" s="43"/>
      <c r="AB52" s="46">
        <v>55703</v>
      </c>
      <c r="AC52" s="41"/>
      <c r="AD52" s="43">
        <v>9644271.63</v>
      </c>
      <c r="AE52" s="46">
        <v>1746.88</v>
      </c>
      <c r="AF52" s="46"/>
      <c r="AG52" s="49">
        <v>52043399.72</v>
      </c>
      <c r="AH52" s="46"/>
      <c r="AI52" s="49"/>
      <c r="AJ52" s="49"/>
      <c r="AK52" s="49"/>
      <c r="AL52" s="46">
        <v>-2637188.17</v>
      </c>
      <c r="AM52" s="46">
        <v>16610.4</v>
      </c>
      <c r="AN52" s="49">
        <v>6251800.23</v>
      </c>
      <c r="AO52" s="47">
        <v>5754283.58</v>
      </c>
      <c r="AP52" s="50">
        <f t="shared" si="2"/>
        <v>116251.56</v>
      </c>
      <c r="AQ52" s="46"/>
      <c r="AR52" s="39"/>
      <c r="AS52" s="39">
        <v>116251.56</v>
      </c>
      <c r="AT52" s="39"/>
      <c r="AU52" s="47"/>
      <c r="AV52" s="29">
        <f t="shared" si="3"/>
        <v>0</v>
      </c>
      <c r="AW52" s="51"/>
      <c r="AX52" s="46"/>
      <c r="AY52" s="74"/>
      <c r="AZ52" s="35">
        <f t="shared" si="4"/>
        <v>0</v>
      </c>
      <c r="BA52" s="32"/>
      <c r="BB52" s="33"/>
      <c r="BC52" s="32"/>
      <c r="BD52" s="33"/>
      <c r="BE52" s="74"/>
      <c r="BF52" s="35">
        <f t="shared" si="5"/>
        <v>25089064</v>
      </c>
      <c r="BG52" s="41">
        <v>25089064</v>
      </c>
      <c r="BH52" s="40"/>
    </row>
    <row r="53" spans="1:60" ht="12.75" customHeight="1">
      <c r="A53" s="36">
        <v>39</v>
      </c>
      <c r="B53" s="37" t="s">
        <v>211</v>
      </c>
      <c r="C53" s="21" t="s">
        <v>212</v>
      </c>
      <c r="D53" s="22">
        <f t="shared" si="0"/>
        <v>5106879352.799999</v>
      </c>
      <c r="E53" s="29">
        <f t="shared" si="1"/>
        <v>5046555323.459999</v>
      </c>
      <c r="F53" s="42">
        <v>1919129613.28</v>
      </c>
      <c r="G53" s="39">
        <v>56177065.32</v>
      </c>
      <c r="H53" s="39"/>
      <c r="I53" s="39">
        <v>501393616.98</v>
      </c>
      <c r="J53" s="39"/>
      <c r="K53" s="39">
        <v>-2122805.28</v>
      </c>
      <c r="L53" s="39">
        <v>-1204.97</v>
      </c>
      <c r="M53" s="44">
        <v>36007448.9</v>
      </c>
      <c r="N53" s="49">
        <v>2612473.8</v>
      </c>
      <c r="O53" s="41">
        <v>1683789.85</v>
      </c>
      <c r="P53" s="39"/>
      <c r="Q53" s="39">
        <v>185176017.56</v>
      </c>
      <c r="R53" s="39">
        <v>1502202420.56</v>
      </c>
      <c r="S53" s="39">
        <v>497526689.3</v>
      </c>
      <c r="T53" s="39">
        <v>6382628.9</v>
      </c>
      <c r="U53" s="39">
        <v>34747070.89</v>
      </c>
      <c r="V53" s="39"/>
      <c r="W53" s="39">
        <v>37318</v>
      </c>
      <c r="X53" s="39">
        <v>113619</v>
      </c>
      <c r="Y53" s="39">
        <v>94874.74</v>
      </c>
      <c r="Z53" s="39"/>
      <c r="AA53" s="75">
        <v>750.11</v>
      </c>
      <c r="AB53" s="43">
        <v>536</v>
      </c>
      <c r="AC53" s="41"/>
      <c r="AD53" s="43">
        <v>169298.03</v>
      </c>
      <c r="AE53" s="46">
        <v>2155024.36</v>
      </c>
      <c r="AF53" s="46"/>
      <c r="AG53" s="49">
        <v>231816505.29</v>
      </c>
      <c r="AH53" s="46"/>
      <c r="AI53" s="49"/>
      <c r="AJ53" s="49"/>
      <c r="AK53" s="49">
        <v>449161</v>
      </c>
      <c r="AL53" s="46">
        <v>-229821.2</v>
      </c>
      <c r="AM53" s="46">
        <v>105210</v>
      </c>
      <c r="AN53" s="49">
        <v>23841618.61</v>
      </c>
      <c r="AO53" s="74">
        <v>47086404.43</v>
      </c>
      <c r="AP53" s="35">
        <f t="shared" si="2"/>
        <v>1199969.34</v>
      </c>
      <c r="AQ53" s="46"/>
      <c r="AR53" s="39">
        <v>851.54</v>
      </c>
      <c r="AS53" s="39">
        <v>603546.24</v>
      </c>
      <c r="AT53" s="39"/>
      <c r="AU53" s="47">
        <v>595571.56</v>
      </c>
      <c r="AV53" s="29">
        <f t="shared" si="3"/>
        <v>0</v>
      </c>
      <c r="AW53" s="51"/>
      <c r="AX53" s="46"/>
      <c r="AY53" s="74"/>
      <c r="AZ53" s="35">
        <f t="shared" si="4"/>
        <v>0</v>
      </c>
      <c r="BA53" s="32"/>
      <c r="BB53" s="33"/>
      <c r="BC53" s="32"/>
      <c r="BD53" s="33"/>
      <c r="BE53" s="66"/>
      <c r="BF53" s="35">
        <f t="shared" si="5"/>
        <v>59124060</v>
      </c>
      <c r="BG53" s="41">
        <v>59124060</v>
      </c>
      <c r="BH53" s="40"/>
    </row>
    <row r="54" spans="1:60" ht="12.75" customHeight="1">
      <c r="A54" s="36">
        <v>40</v>
      </c>
      <c r="B54" s="48" t="s">
        <v>213</v>
      </c>
      <c r="C54" s="21" t="s">
        <v>214</v>
      </c>
      <c r="D54" s="80">
        <f t="shared" si="0"/>
        <v>1101260665.6</v>
      </c>
      <c r="E54" s="29">
        <f t="shared" si="1"/>
        <v>1098532941.07</v>
      </c>
      <c r="F54" s="42">
        <v>109541450.99</v>
      </c>
      <c r="G54" s="39">
        <v>9650336.08</v>
      </c>
      <c r="H54" s="39"/>
      <c r="I54" s="39">
        <v>223773260.4</v>
      </c>
      <c r="J54" s="39"/>
      <c r="K54" s="39"/>
      <c r="L54" s="39">
        <v>-7044.99</v>
      </c>
      <c r="M54" s="44">
        <v>12229673.02</v>
      </c>
      <c r="N54" s="49">
        <v>1168241.5</v>
      </c>
      <c r="O54" s="41">
        <v>177313.24</v>
      </c>
      <c r="P54" s="39"/>
      <c r="Q54" s="39">
        <v>39815248.75</v>
      </c>
      <c r="R54" s="39">
        <v>474883396</v>
      </c>
      <c r="S54" s="39">
        <v>156364175</v>
      </c>
      <c r="T54" s="39"/>
      <c r="U54" s="39">
        <v>8419765.02</v>
      </c>
      <c r="V54" s="39"/>
      <c r="W54" s="39"/>
      <c r="X54" s="39"/>
      <c r="Y54" s="39">
        <v>17272</v>
      </c>
      <c r="Z54" s="44"/>
      <c r="AA54" s="84"/>
      <c r="AB54" s="46">
        <v>1549</v>
      </c>
      <c r="AC54" s="41"/>
      <c r="AD54" s="43"/>
      <c r="AE54" s="46">
        <v>38832.92</v>
      </c>
      <c r="AF54" s="46"/>
      <c r="AG54" s="49">
        <v>42978144.27</v>
      </c>
      <c r="AH54" s="46"/>
      <c r="AI54" s="49"/>
      <c r="AJ54" s="49"/>
      <c r="AK54" s="49"/>
      <c r="AL54" s="46"/>
      <c r="AM54" s="46"/>
      <c r="AN54" s="49">
        <v>3759554.86</v>
      </c>
      <c r="AO54" s="74">
        <v>15721773.01</v>
      </c>
      <c r="AP54" s="86">
        <f t="shared" si="2"/>
        <v>145.53</v>
      </c>
      <c r="AQ54" s="65"/>
      <c r="AR54" s="39"/>
      <c r="AS54" s="39">
        <v>145.53</v>
      </c>
      <c r="AT54" s="39"/>
      <c r="AU54" s="47"/>
      <c r="AV54" s="29">
        <f t="shared" si="3"/>
        <v>0</v>
      </c>
      <c r="AW54" s="51"/>
      <c r="AX54" s="46"/>
      <c r="AY54" s="74"/>
      <c r="AZ54" s="35">
        <f t="shared" si="4"/>
        <v>0</v>
      </c>
      <c r="BA54" s="32"/>
      <c r="BB54" s="33"/>
      <c r="BC54" s="32"/>
      <c r="BD54" s="33"/>
      <c r="BE54" s="74"/>
      <c r="BF54" s="35">
        <f t="shared" si="5"/>
        <v>2727579</v>
      </c>
      <c r="BG54" s="41">
        <v>2727579</v>
      </c>
      <c r="BH54" s="40"/>
    </row>
    <row r="55" spans="1:60" ht="12.75" customHeight="1">
      <c r="A55" s="36">
        <v>41</v>
      </c>
      <c r="B55" s="48" t="s">
        <v>215</v>
      </c>
      <c r="C55" s="21" t="s">
        <v>216</v>
      </c>
      <c r="D55" s="22">
        <f t="shared" si="0"/>
        <v>379355086.46000004</v>
      </c>
      <c r="E55" s="29">
        <f t="shared" si="1"/>
        <v>379320674.95000005</v>
      </c>
      <c r="F55" s="42">
        <v>19319985.99</v>
      </c>
      <c r="G55" s="39">
        <v>5669158.69</v>
      </c>
      <c r="H55" s="39"/>
      <c r="I55" s="39"/>
      <c r="J55" s="39"/>
      <c r="K55" s="43"/>
      <c r="L55" s="41">
        <v>-26400</v>
      </c>
      <c r="M55" s="44">
        <v>1350832.57</v>
      </c>
      <c r="N55" s="49">
        <v>571492.54</v>
      </c>
      <c r="O55" s="41">
        <v>138324.27</v>
      </c>
      <c r="P55" s="39"/>
      <c r="Q55" s="39">
        <v>20863263.54</v>
      </c>
      <c r="R55" s="39">
        <v>220512303</v>
      </c>
      <c r="S55" s="39">
        <v>70580265</v>
      </c>
      <c r="T55" s="39">
        <v>877037.49</v>
      </c>
      <c r="U55" s="39">
        <v>4794753.7</v>
      </c>
      <c r="V55" s="39"/>
      <c r="W55" s="39"/>
      <c r="X55" s="39">
        <v>45209</v>
      </c>
      <c r="Y55" s="39">
        <v>30741.54</v>
      </c>
      <c r="Z55" s="44"/>
      <c r="AA55" s="49"/>
      <c r="AB55" s="46">
        <v>53500</v>
      </c>
      <c r="AC55" s="41"/>
      <c r="AD55" s="43"/>
      <c r="AE55" s="46">
        <v>10382.71</v>
      </c>
      <c r="AF55" s="46"/>
      <c r="AG55" s="49">
        <v>31333033.6</v>
      </c>
      <c r="AH55" s="46"/>
      <c r="AI55" s="49"/>
      <c r="AJ55" s="49"/>
      <c r="AK55" s="49"/>
      <c r="AL55" s="46"/>
      <c r="AM55" s="46"/>
      <c r="AN55" s="49">
        <v>1040663.24</v>
      </c>
      <c r="AO55" s="74">
        <v>2156128.07</v>
      </c>
      <c r="AP55" s="87">
        <f t="shared" si="2"/>
        <v>34411.51</v>
      </c>
      <c r="AQ55" s="65"/>
      <c r="AR55" s="39"/>
      <c r="AS55" s="39">
        <v>34411.51</v>
      </c>
      <c r="AT55" s="39"/>
      <c r="AU55" s="47"/>
      <c r="AV55" s="29">
        <f t="shared" si="3"/>
        <v>0</v>
      </c>
      <c r="AW55" s="51"/>
      <c r="AX55" s="46"/>
      <c r="AY55" s="74"/>
      <c r="AZ55" s="35">
        <f t="shared" si="4"/>
        <v>0</v>
      </c>
      <c r="BA55" s="32"/>
      <c r="BB55" s="33"/>
      <c r="BC55" s="32"/>
      <c r="BD55" s="33"/>
      <c r="BE55" s="66"/>
      <c r="BF55" s="35">
        <f t="shared" si="5"/>
        <v>0</v>
      </c>
      <c r="BG55" s="41"/>
      <c r="BH55" s="40"/>
    </row>
    <row r="56" spans="1:60" ht="12.75" customHeight="1">
      <c r="A56" s="36">
        <v>42</v>
      </c>
      <c r="B56" s="37" t="s">
        <v>217</v>
      </c>
      <c r="C56" s="21" t="s">
        <v>218</v>
      </c>
      <c r="D56" s="80">
        <f t="shared" si="0"/>
        <v>1040558126.45</v>
      </c>
      <c r="E56" s="29">
        <f t="shared" si="1"/>
        <v>1012520565.61</v>
      </c>
      <c r="F56" s="42">
        <v>442389657.97</v>
      </c>
      <c r="G56" s="39">
        <v>8460202.34</v>
      </c>
      <c r="H56" s="43"/>
      <c r="I56" s="41"/>
      <c r="J56" s="43"/>
      <c r="K56" s="46"/>
      <c r="L56" s="41"/>
      <c r="M56" s="88">
        <v>20484511.48</v>
      </c>
      <c r="N56" s="89">
        <v>266489.61</v>
      </c>
      <c r="O56" s="41">
        <v>496234.71</v>
      </c>
      <c r="P56" s="39"/>
      <c r="Q56" s="39">
        <v>69586556.62</v>
      </c>
      <c r="R56" s="39">
        <v>314569469</v>
      </c>
      <c r="S56" s="39">
        <v>103581287.43</v>
      </c>
      <c r="T56" s="75">
        <v>1350122.01</v>
      </c>
      <c r="U56" s="39">
        <v>6240049.38</v>
      </c>
      <c r="V56" s="39"/>
      <c r="W56" s="43">
        <v>10950</v>
      </c>
      <c r="X56" s="41"/>
      <c r="Y56" s="39"/>
      <c r="Z56" s="44"/>
      <c r="AA56" s="49"/>
      <c r="AB56" s="46">
        <v>4580</v>
      </c>
      <c r="AC56" s="41"/>
      <c r="AD56" s="43"/>
      <c r="AE56" s="46"/>
      <c r="AF56" s="46"/>
      <c r="AG56" s="49">
        <v>42048879.76</v>
      </c>
      <c r="AH56" s="46"/>
      <c r="AI56" s="49"/>
      <c r="AJ56" s="49"/>
      <c r="AK56" s="49">
        <v>-3722399.6</v>
      </c>
      <c r="AL56" s="46"/>
      <c r="AM56" s="46">
        <v>8330.2</v>
      </c>
      <c r="AN56" s="49">
        <v>4032248.66</v>
      </c>
      <c r="AO56" s="74">
        <v>2713396.04</v>
      </c>
      <c r="AP56" s="50">
        <f t="shared" si="2"/>
        <v>17500.84</v>
      </c>
      <c r="AQ56" s="46"/>
      <c r="AR56" s="39"/>
      <c r="AS56" s="39">
        <v>17500.84</v>
      </c>
      <c r="AT56" s="39"/>
      <c r="AU56" s="47"/>
      <c r="AV56" s="29">
        <f t="shared" si="3"/>
        <v>0</v>
      </c>
      <c r="AW56" s="51"/>
      <c r="AX56" s="46"/>
      <c r="AY56" s="74"/>
      <c r="AZ56" s="35">
        <f t="shared" si="4"/>
        <v>0</v>
      </c>
      <c r="BA56" s="32"/>
      <c r="BB56" s="33"/>
      <c r="BC56" s="33"/>
      <c r="BD56" s="33"/>
      <c r="BE56" s="66"/>
      <c r="BF56" s="35">
        <f t="shared" si="5"/>
        <v>28020060</v>
      </c>
      <c r="BG56" s="41">
        <v>28020060</v>
      </c>
      <c r="BH56" s="40"/>
    </row>
    <row r="57" spans="1:60" ht="12.75" customHeight="1">
      <c r="A57" s="36">
        <v>43</v>
      </c>
      <c r="B57" s="37" t="s">
        <v>219</v>
      </c>
      <c r="C57" s="21" t="s">
        <v>220</v>
      </c>
      <c r="D57" s="22">
        <f t="shared" si="0"/>
        <v>2430370832.7900004</v>
      </c>
      <c r="E57" s="29">
        <f t="shared" si="1"/>
        <v>2401577342.8400006</v>
      </c>
      <c r="F57" s="51">
        <v>936793271.42</v>
      </c>
      <c r="G57" s="46">
        <v>35263827.27</v>
      </c>
      <c r="H57" s="46"/>
      <c r="I57" s="41">
        <v>69836717.49</v>
      </c>
      <c r="J57" s="43"/>
      <c r="K57" s="46"/>
      <c r="L57" s="45"/>
      <c r="M57" s="90">
        <v>62604170.12</v>
      </c>
      <c r="N57" s="84">
        <v>1013019.9</v>
      </c>
      <c r="O57" s="46">
        <v>283781.5</v>
      </c>
      <c r="P57" s="41"/>
      <c r="Q57" s="39">
        <v>68904627.44</v>
      </c>
      <c r="R57" s="43">
        <v>738683680</v>
      </c>
      <c r="S57" s="45">
        <v>243292388</v>
      </c>
      <c r="T57" s="84">
        <v>3059986.36</v>
      </c>
      <c r="U57" s="41">
        <v>27515397.05</v>
      </c>
      <c r="V57" s="39">
        <v>1291166</v>
      </c>
      <c r="W57" s="43">
        <v>12500</v>
      </c>
      <c r="X57" s="41">
        <v>5007</v>
      </c>
      <c r="Y57" s="39">
        <v>41509</v>
      </c>
      <c r="Z57" s="44"/>
      <c r="AA57" s="49"/>
      <c r="AB57" s="46">
        <v>3714</v>
      </c>
      <c r="AC57" s="41"/>
      <c r="AD57" s="43"/>
      <c r="AE57" s="46">
        <v>312467.67</v>
      </c>
      <c r="AF57" s="46"/>
      <c r="AG57" s="49">
        <v>172212241</v>
      </c>
      <c r="AH57" s="46"/>
      <c r="AI57" s="49"/>
      <c r="AJ57" s="49"/>
      <c r="AK57" s="49"/>
      <c r="AL57" s="46">
        <v>-139414.83</v>
      </c>
      <c r="AM57" s="46">
        <v>198552.79</v>
      </c>
      <c r="AN57" s="49">
        <v>18275792.1</v>
      </c>
      <c r="AO57" s="74">
        <v>22112941.56</v>
      </c>
      <c r="AP57" s="35">
        <f t="shared" si="2"/>
        <v>318088.95</v>
      </c>
      <c r="AQ57" s="46"/>
      <c r="AR57" s="39"/>
      <c r="AS57" s="39">
        <v>318088.95</v>
      </c>
      <c r="AT57" s="39"/>
      <c r="AU57" s="47"/>
      <c r="AV57" s="29">
        <f t="shared" si="3"/>
        <v>0</v>
      </c>
      <c r="AW57" s="51"/>
      <c r="AX57" s="46"/>
      <c r="AY57" s="74"/>
      <c r="AZ57" s="35">
        <f t="shared" si="4"/>
        <v>0</v>
      </c>
      <c r="BA57" s="32"/>
      <c r="BB57" s="33"/>
      <c r="BC57" s="33"/>
      <c r="BD57" s="33"/>
      <c r="BE57" s="66"/>
      <c r="BF57" s="35">
        <f t="shared" si="5"/>
        <v>28475401</v>
      </c>
      <c r="BG57" s="41">
        <v>28475401</v>
      </c>
      <c r="BH57" s="40"/>
    </row>
    <row r="58" spans="1:60" ht="15" customHeight="1">
      <c r="A58" s="52">
        <v>3527</v>
      </c>
      <c r="B58" s="53" t="s">
        <v>221</v>
      </c>
      <c r="C58" s="67"/>
      <c r="D58" s="60">
        <f t="shared" si="0"/>
        <v>12642576231.1</v>
      </c>
      <c r="E58" s="56">
        <f t="shared" si="1"/>
        <v>12492361860.960001</v>
      </c>
      <c r="F58" s="57">
        <f>SUM(F51:F57)</f>
        <v>5074173164.86</v>
      </c>
      <c r="G58" s="58">
        <f aca="true" t="shared" si="12" ref="G58:AO58">SUM(G51:G57)</f>
        <v>129323380.94</v>
      </c>
      <c r="H58" s="58">
        <f t="shared" si="12"/>
        <v>0</v>
      </c>
      <c r="I58" s="68">
        <f t="shared" si="12"/>
        <v>834862751.63</v>
      </c>
      <c r="J58" s="58">
        <f t="shared" si="12"/>
        <v>0</v>
      </c>
      <c r="K58" s="58">
        <f t="shared" si="12"/>
        <v>-80417142.76</v>
      </c>
      <c r="L58" s="56">
        <f t="shared" si="12"/>
        <v>-34649.96</v>
      </c>
      <c r="M58" s="81">
        <f t="shared" si="12"/>
        <v>161068084.14</v>
      </c>
      <c r="N58" s="59">
        <f t="shared" si="12"/>
        <v>6801873.960000001</v>
      </c>
      <c r="O58" s="58">
        <f t="shared" si="12"/>
        <v>2945760.27</v>
      </c>
      <c r="P58" s="58">
        <f t="shared" si="12"/>
        <v>-11150236.34</v>
      </c>
      <c r="Q58" s="58">
        <f t="shared" si="12"/>
        <v>471411859.06000006</v>
      </c>
      <c r="R58" s="58">
        <f t="shared" si="12"/>
        <v>3781867783.56</v>
      </c>
      <c r="S58" s="58">
        <f t="shared" si="12"/>
        <v>1248716990.25</v>
      </c>
      <c r="T58" s="58">
        <f t="shared" si="12"/>
        <v>13875636.23</v>
      </c>
      <c r="U58" s="58">
        <f t="shared" si="12"/>
        <v>92573932.30000001</v>
      </c>
      <c r="V58" s="58">
        <f t="shared" si="12"/>
        <v>10556007.76</v>
      </c>
      <c r="W58" s="58">
        <f t="shared" si="12"/>
        <v>73191</v>
      </c>
      <c r="X58" s="58">
        <f t="shared" si="12"/>
        <v>163835</v>
      </c>
      <c r="Y58" s="58">
        <f t="shared" si="12"/>
        <v>211189.28</v>
      </c>
      <c r="Z58" s="58">
        <f t="shared" si="12"/>
        <v>0</v>
      </c>
      <c r="AA58" s="58">
        <f t="shared" si="12"/>
        <v>750.11</v>
      </c>
      <c r="AB58" s="58">
        <f t="shared" si="12"/>
        <v>136370</v>
      </c>
      <c r="AC58" s="58">
        <f t="shared" si="12"/>
        <v>0</v>
      </c>
      <c r="AD58" s="58">
        <f t="shared" si="12"/>
        <v>9813569.66</v>
      </c>
      <c r="AE58" s="58">
        <f t="shared" si="12"/>
        <v>2518454.5399999996</v>
      </c>
      <c r="AF58" s="58">
        <f t="shared" si="12"/>
        <v>0</v>
      </c>
      <c r="AG58" s="58">
        <f t="shared" si="12"/>
        <v>581164587.14</v>
      </c>
      <c r="AH58" s="58">
        <f t="shared" si="12"/>
        <v>0</v>
      </c>
      <c r="AI58" s="58">
        <f t="shared" si="12"/>
        <v>0</v>
      </c>
      <c r="AJ58" s="58">
        <f t="shared" si="12"/>
        <v>0</v>
      </c>
      <c r="AK58" s="58">
        <f t="shared" si="12"/>
        <v>8726761.4</v>
      </c>
      <c r="AL58" s="58">
        <f t="shared" si="12"/>
        <v>-2997639.74</v>
      </c>
      <c r="AM58" s="58">
        <f t="shared" si="12"/>
        <v>329121.01</v>
      </c>
      <c r="AN58" s="58">
        <f t="shared" si="12"/>
        <v>59626857.06000001</v>
      </c>
      <c r="AO58" s="69">
        <f t="shared" si="12"/>
        <v>96019618.60000001</v>
      </c>
      <c r="AP58" s="61">
        <f t="shared" si="2"/>
        <v>1843426.1400000001</v>
      </c>
      <c r="AQ58" s="58">
        <f>SUM(AQ51:AQ57)</f>
        <v>0</v>
      </c>
      <c r="AR58" s="58">
        <f>SUM(AR51:AR57)</f>
        <v>851.54</v>
      </c>
      <c r="AS58" s="58">
        <f>SUM(AS51:AS57)</f>
        <v>1247003.04</v>
      </c>
      <c r="AT58" s="58">
        <f>SUM(AT51:AT57)</f>
        <v>0</v>
      </c>
      <c r="AU58" s="60">
        <f>SUM(AU51:AU57)</f>
        <v>595571.56</v>
      </c>
      <c r="AV58" s="56">
        <f t="shared" si="3"/>
        <v>0</v>
      </c>
      <c r="AW58" s="57">
        <f>SUM(AW51:AW57)</f>
        <v>0</v>
      </c>
      <c r="AX58" s="58">
        <f>SUM(AX51:AX57)</f>
        <v>0</v>
      </c>
      <c r="AY58" s="60">
        <f>SUM(AY51:AY57)</f>
        <v>0</v>
      </c>
      <c r="AZ58" s="62">
        <f t="shared" si="4"/>
        <v>0</v>
      </c>
      <c r="BA58" s="58">
        <f>SUM(BA51:BA57)</f>
        <v>0</v>
      </c>
      <c r="BB58" s="58">
        <f>SUM(BB51:BB57)</f>
        <v>0</v>
      </c>
      <c r="BC58" s="58">
        <f>SUM(BC51:BC57)</f>
        <v>0</v>
      </c>
      <c r="BD58" s="58">
        <f>SUM(BD51:BD57)</f>
        <v>0</v>
      </c>
      <c r="BE58" s="69">
        <f>SUM(BE51:BE57)</f>
        <v>0</v>
      </c>
      <c r="BF58" s="62">
        <f t="shared" si="5"/>
        <v>148370944</v>
      </c>
      <c r="BG58" s="58">
        <f>SUM(BG51:BG57)</f>
        <v>148370944</v>
      </c>
      <c r="BH58" s="60">
        <f>SUM(BH51:BH57)</f>
        <v>0</v>
      </c>
    </row>
    <row r="59" spans="1:60" ht="12.75" customHeight="1">
      <c r="A59" s="36">
        <v>44</v>
      </c>
      <c r="B59" s="48" t="s">
        <v>222</v>
      </c>
      <c r="C59" s="21" t="s">
        <v>223</v>
      </c>
      <c r="D59" s="22">
        <f t="shared" si="0"/>
        <v>175123497.07999998</v>
      </c>
      <c r="E59" s="29">
        <f t="shared" si="1"/>
        <v>174998874.52999997</v>
      </c>
      <c r="F59" s="51">
        <v>6535670.27</v>
      </c>
      <c r="G59" s="46">
        <v>5546983.07</v>
      </c>
      <c r="H59" s="41"/>
      <c r="I59" s="43">
        <v>10324.41</v>
      </c>
      <c r="J59" s="46"/>
      <c r="K59" s="46"/>
      <c r="L59" s="45"/>
      <c r="M59" s="91">
        <v>1273907.78</v>
      </c>
      <c r="N59" s="92">
        <v>239018.94</v>
      </c>
      <c r="O59" s="41">
        <v>56391.48</v>
      </c>
      <c r="P59" s="39"/>
      <c r="Q59" s="39">
        <v>35252513.13</v>
      </c>
      <c r="R59" s="43">
        <v>98295834</v>
      </c>
      <c r="S59" s="41">
        <v>29774703</v>
      </c>
      <c r="T59" s="93"/>
      <c r="U59" s="41">
        <v>1703589</v>
      </c>
      <c r="V59" s="39"/>
      <c r="W59" s="43">
        <v>32300</v>
      </c>
      <c r="X59" s="41">
        <v>3508</v>
      </c>
      <c r="Y59" s="39">
        <v>80481</v>
      </c>
      <c r="Z59" s="39"/>
      <c r="AA59" s="94"/>
      <c r="AB59" s="43"/>
      <c r="AC59" s="41"/>
      <c r="AD59" s="43"/>
      <c r="AE59" s="46">
        <v>68000</v>
      </c>
      <c r="AF59" s="46"/>
      <c r="AG59" s="49">
        <v>5020980</v>
      </c>
      <c r="AH59" s="46"/>
      <c r="AI59" s="49"/>
      <c r="AJ59" s="49"/>
      <c r="AK59" s="49">
        <v>-11230128</v>
      </c>
      <c r="AL59" s="46"/>
      <c r="AM59" s="46">
        <v>4100</v>
      </c>
      <c r="AN59" s="49">
        <v>602848.92</v>
      </c>
      <c r="AO59" s="74">
        <v>1727849.53</v>
      </c>
      <c r="AP59" s="35">
        <f t="shared" si="2"/>
        <v>124622.54999999999</v>
      </c>
      <c r="AQ59" s="46"/>
      <c r="AR59" s="39"/>
      <c r="AS59" s="39">
        <v>15046.93</v>
      </c>
      <c r="AT59" s="39"/>
      <c r="AU59" s="47">
        <v>109575.62</v>
      </c>
      <c r="AV59" s="29">
        <f t="shared" si="3"/>
        <v>0</v>
      </c>
      <c r="AW59" s="38"/>
      <c r="AX59" s="46"/>
      <c r="AY59" s="47"/>
      <c r="AZ59" s="35">
        <f t="shared" si="4"/>
        <v>0</v>
      </c>
      <c r="BA59" s="32"/>
      <c r="BB59" s="33"/>
      <c r="BC59" s="33"/>
      <c r="BD59" s="33"/>
      <c r="BE59" s="66"/>
      <c r="BF59" s="35">
        <f t="shared" si="5"/>
        <v>0</v>
      </c>
      <c r="BG59" s="41"/>
      <c r="BH59" s="40"/>
    </row>
    <row r="60" spans="1:60" ht="12.75" customHeight="1">
      <c r="A60" s="36">
        <v>45</v>
      </c>
      <c r="B60" s="48" t="s">
        <v>224</v>
      </c>
      <c r="C60" s="21" t="s">
        <v>225</v>
      </c>
      <c r="D60" s="22">
        <f t="shared" si="0"/>
        <v>98474415.56</v>
      </c>
      <c r="E60" s="73">
        <f t="shared" si="1"/>
        <v>97862026.60000001</v>
      </c>
      <c r="F60" s="51">
        <v>4315192.77</v>
      </c>
      <c r="G60" s="41">
        <v>3021500.18</v>
      </c>
      <c r="H60" s="43"/>
      <c r="I60" s="49">
        <v>91370.48</v>
      </c>
      <c r="J60" s="49"/>
      <c r="K60" s="46"/>
      <c r="L60" s="41">
        <v>747230.39</v>
      </c>
      <c r="M60" s="94">
        <v>868201.1</v>
      </c>
      <c r="N60" s="77">
        <v>73295</v>
      </c>
      <c r="O60" s="46">
        <v>2707</v>
      </c>
      <c r="P60" s="41"/>
      <c r="Q60" s="39">
        <v>9154578.75</v>
      </c>
      <c r="R60" s="39">
        <v>55283537</v>
      </c>
      <c r="S60" s="39">
        <v>15922303.8</v>
      </c>
      <c r="T60" s="39"/>
      <c r="U60" s="39">
        <v>1172385.22</v>
      </c>
      <c r="V60" s="43"/>
      <c r="W60" s="46">
        <v>8310</v>
      </c>
      <c r="X60" s="41"/>
      <c r="Y60" s="39">
        <v>1170429</v>
      </c>
      <c r="Z60" s="39"/>
      <c r="AA60" s="39"/>
      <c r="AB60" s="43"/>
      <c r="AC60" s="41">
        <v>9000</v>
      </c>
      <c r="AD60" s="43"/>
      <c r="AE60" s="46"/>
      <c r="AF60" s="46"/>
      <c r="AG60" s="49">
        <v>4796827.68</v>
      </c>
      <c r="AH60" s="46"/>
      <c r="AI60" s="49"/>
      <c r="AJ60" s="49"/>
      <c r="AK60" s="49"/>
      <c r="AL60" s="46">
        <v>668.6</v>
      </c>
      <c r="AM60" s="46"/>
      <c r="AN60" s="49">
        <v>934034.37</v>
      </c>
      <c r="AO60" s="74">
        <v>290455.26</v>
      </c>
      <c r="AP60" s="50">
        <f t="shared" si="2"/>
        <v>8810.96</v>
      </c>
      <c r="AQ60" s="46"/>
      <c r="AR60" s="39"/>
      <c r="AS60" s="39">
        <v>8810.96</v>
      </c>
      <c r="AT60" s="39"/>
      <c r="AU60" s="47"/>
      <c r="AV60" s="29">
        <f t="shared" si="3"/>
        <v>0</v>
      </c>
      <c r="AW60" s="38"/>
      <c r="AX60" s="41"/>
      <c r="AY60" s="40"/>
      <c r="AZ60" s="50">
        <f t="shared" si="4"/>
        <v>0</v>
      </c>
      <c r="BA60" s="32"/>
      <c r="BB60" s="33"/>
      <c r="BC60" s="33"/>
      <c r="BD60" s="33"/>
      <c r="BE60" s="66"/>
      <c r="BF60" s="35">
        <f t="shared" si="5"/>
        <v>603578</v>
      </c>
      <c r="BG60" s="46">
        <v>603578</v>
      </c>
      <c r="BH60" s="47"/>
    </row>
    <row r="61" spans="1:60" ht="18" customHeight="1" thickBot="1">
      <c r="A61" s="95" t="s">
        <v>226</v>
      </c>
      <c r="B61" s="96" t="s">
        <v>227</v>
      </c>
      <c r="C61" s="97"/>
      <c r="D61" s="98">
        <f t="shared" si="0"/>
        <v>273597912.6400001</v>
      </c>
      <c r="E61" s="99">
        <f t="shared" si="1"/>
        <v>272860901.1300001</v>
      </c>
      <c r="F61" s="100">
        <f>SUM(F59:F60)</f>
        <v>10850863.04</v>
      </c>
      <c r="G61" s="101">
        <f aca="true" t="shared" si="13" ref="G61:AO61">SUM(G59:G60)</f>
        <v>8568483.25</v>
      </c>
      <c r="H61" s="101">
        <f t="shared" si="13"/>
        <v>0</v>
      </c>
      <c r="I61" s="101">
        <f t="shared" si="13"/>
        <v>101694.89</v>
      </c>
      <c r="J61" s="101">
        <f t="shared" si="13"/>
        <v>0</v>
      </c>
      <c r="K61" s="101">
        <f t="shared" si="13"/>
        <v>0</v>
      </c>
      <c r="L61" s="102">
        <f t="shared" si="13"/>
        <v>747230.39</v>
      </c>
      <c r="M61" s="101">
        <f t="shared" si="13"/>
        <v>2142108.88</v>
      </c>
      <c r="N61" s="101">
        <f t="shared" si="13"/>
        <v>312313.94</v>
      </c>
      <c r="O61" s="101">
        <f t="shared" si="13"/>
        <v>59098.48</v>
      </c>
      <c r="P61" s="101">
        <f t="shared" si="13"/>
        <v>0</v>
      </c>
      <c r="Q61" s="102">
        <f t="shared" si="13"/>
        <v>44407091.88</v>
      </c>
      <c r="R61" s="101">
        <f t="shared" si="13"/>
        <v>153579371</v>
      </c>
      <c r="S61" s="101">
        <f t="shared" si="13"/>
        <v>45697006.8</v>
      </c>
      <c r="T61" s="101">
        <f t="shared" si="13"/>
        <v>0</v>
      </c>
      <c r="U61" s="101">
        <f t="shared" si="13"/>
        <v>2875974.2199999997</v>
      </c>
      <c r="V61" s="101">
        <f t="shared" si="13"/>
        <v>0</v>
      </c>
      <c r="W61" s="101">
        <f t="shared" si="13"/>
        <v>40610</v>
      </c>
      <c r="X61" s="101">
        <f t="shared" si="13"/>
        <v>3508</v>
      </c>
      <c r="Y61" s="101">
        <f t="shared" si="13"/>
        <v>1250910</v>
      </c>
      <c r="Z61" s="101">
        <f t="shared" si="13"/>
        <v>0</v>
      </c>
      <c r="AA61" s="101">
        <f t="shared" si="13"/>
        <v>0</v>
      </c>
      <c r="AB61" s="101">
        <f t="shared" si="13"/>
        <v>0</v>
      </c>
      <c r="AC61" s="101">
        <f t="shared" si="13"/>
        <v>9000</v>
      </c>
      <c r="AD61" s="101">
        <f t="shared" si="13"/>
        <v>0</v>
      </c>
      <c r="AE61" s="101">
        <f t="shared" si="13"/>
        <v>68000</v>
      </c>
      <c r="AF61" s="102">
        <f t="shared" si="13"/>
        <v>0</v>
      </c>
      <c r="AG61" s="102">
        <f t="shared" si="13"/>
        <v>9817807.68</v>
      </c>
      <c r="AH61" s="101">
        <f t="shared" si="13"/>
        <v>0</v>
      </c>
      <c r="AI61" s="101">
        <f t="shared" si="13"/>
        <v>0</v>
      </c>
      <c r="AJ61" s="101">
        <f t="shared" si="13"/>
        <v>0</v>
      </c>
      <c r="AK61" s="101">
        <f t="shared" si="13"/>
        <v>-11230128</v>
      </c>
      <c r="AL61" s="101">
        <f t="shared" si="13"/>
        <v>668.6</v>
      </c>
      <c r="AM61" s="101">
        <f t="shared" si="13"/>
        <v>4100</v>
      </c>
      <c r="AN61" s="101">
        <f t="shared" si="13"/>
        <v>1536883.29</v>
      </c>
      <c r="AO61" s="103">
        <f t="shared" si="13"/>
        <v>2018304.79</v>
      </c>
      <c r="AP61" s="104">
        <f t="shared" si="2"/>
        <v>133433.51</v>
      </c>
      <c r="AQ61" s="101">
        <f>SUM(AQ59:AQ60)</f>
        <v>0</v>
      </c>
      <c r="AR61" s="101">
        <f>SUM(AR59:AR60)</f>
        <v>0</v>
      </c>
      <c r="AS61" s="101">
        <f>SUM(AS59:AS60)</f>
        <v>23857.89</v>
      </c>
      <c r="AT61" s="101">
        <f>SUM(AT59:AT60)</f>
        <v>0</v>
      </c>
      <c r="AU61" s="103">
        <f>SUM(AU59:AU60)</f>
        <v>109575.62</v>
      </c>
      <c r="AV61" s="105">
        <f t="shared" si="3"/>
        <v>0</v>
      </c>
      <c r="AW61" s="100">
        <f>SUM(AW59:AW60)</f>
        <v>0</v>
      </c>
      <c r="AX61" s="101">
        <f>SUM(AX59:AX60)</f>
        <v>0</v>
      </c>
      <c r="AY61" s="103">
        <f>SUM(AY59:AY60)</f>
        <v>0</v>
      </c>
      <c r="AZ61" s="106">
        <f t="shared" si="4"/>
        <v>0</v>
      </c>
      <c r="BA61" s="101">
        <f>SUM(BA59:BA60)</f>
        <v>0</v>
      </c>
      <c r="BB61" s="82">
        <f>SUM(BB59:BB60)</f>
        <v>0</v>
      </c>
      <c r="BC61" s="102">
        <f>SUM(BC59:BC60)</f>
        <v>0</v>
      </c>
      <c r="BD61" s="101">
        <f>SUM(BD59:BD60)</f>
        <v>0</v>
      </c>
      <c r="BE61" s="103">
        <f>SUM(BE59:BE60)</f>
        <v>0</v>
      </c>
      <c r="BF61" s="106">
        <f t="shared" si="5"/>
        <v>603578</v>
      </c>
      <c r="BG61" s="100">
        <f>SUM(BG59:BG60)</f>
        <v>603578</v>
      </c>
      <c r="BH61" s="98">
        <f>SUM(BH59:BH60)</f>
        <v>0</v>
      </c>
    </row>
    <row r="62" spans="1:60" s="115" customFormat="1" ht="15.75" customHeight="1" thickBot="1">
      <c r="A62" s="130" t="s">
        <v>228</v>
      </c>
      <c r="B62" s="131"/>
      <c r="C62" s="132"/>
      <c r="D62" s="107">
        <f>SUM(D20,D22,D42,D44,D48,D50,D58,D61)</f>
        <v>127867235218.7</v>
      </c>
      <c r="E62" s="108">
        <f aca="true" t="shared" si="14" ref="E62:BH62">SUM(E20,E22,E42,E44,E48,E50,E58,E61)</f>
        <v>126958183194.19998</v>
      </c>
      <c r="F62" s="109">
        <f t="shared" si="14"/>
        <v>44824693241.72</v>
      </c>
      <c r="G62" s="110">
        <f t="shared" si="14"/>
        <v>1715681933.7900002</v>
      </c>
      <c r="H62" s="111">
        <f t="shared" si="14"/>
        <v>328361.34</v>
      </c>
      <c r="I62" s="111">
        <f t="shared" si="14"/>
        <v>5184376112.25</v>
      </c>
      <c r="J62" s="111">
        <f t="shared" si="14"/>
        <v>-4333358.9399999995</v>
      </c>
      <c r="K62" s="111">
        <f t="shared" si="14"/>
        <v>-1474706181.42</v>
      </c>
      <c r="L62" s="111">
        <f t="shared" si="14"/>
        <v>-79373019.53999999</v>
      </c>
      <c r="M62" s="111">
        <f t="shared" si="14"/>
        <v>2058369159.9</v>
      </c>
      <c r="N62" s="111">
        <f t="shared" si="14"/>
        <v>46377473.26</v>
      </c>
      <c r="O62" s="111">
        <f t="shared" si="14"/>
        <v>12843283.270000001</v>
      </c>
      <c r="P62" s="111">
        <f t="shared" si="14"/>
        <v>-16652778.98</v>
      </c>
      <c r="Q62" s="111">
        <f t="shared" si="14"/>
        <v>3890485489.66</v>
      </c>
      <c r="R62" s="111">
        <f t="shared" si="14"/>
        <v>45604686557.399994</v>
      </c>
      <c r="S62" s="111">
        <f t="shared" si="14"/>
        <v>15140859155.39</v>
      </c>
      <c r="T62" s="111">
        <f t="shared" si="14"/>
        <v>137334901.12</v>
      </c>
      <c r="U62" s="111">
        <f t="shared" si="14"/>
        <v>1125125727.08</v>
      </c>
      <c r="V62" s="111">
        <f t="shared" si="14"/>
        <v>31796387.509999998</v>
      </c>
      <c r="W62" s="111">
        <f t="shared" si="14"/>
        <v>1982318.5</v>
      </c>
      <c r="X62" s="111">
        <f t="shared" si="14"/>
        <v>1361396</v>
      </c>
      <c r="Y62" s="111">
        <f t="shared" si="14"/>
        <v>18327120.79</v>
      </c>
      <c r="Z62" s="111">
        <f t="shared" si="14"/>
        <v>0</v>
      </c>
      <c r="AA62" s="111">
        <f t="shared" si="14"/>
        <v>5277050.390000001</v>
      </c>
      <c r="AB62" s="111">
        <f t="shared" si="14"/>
        <v>79032883.15</v>
      </c>
      <c r="AC62" s="111">
        <f t="shared" si="14"/>
        <v>9000</v>
      </c>
      <c r="AD62" s="111">
        <f t="shared" si="14"/>
        <v>512283194.93</v>
      </c>
      <c r="AE62" s="111">
        <f t="shared" si="14"/>
        <v>107270765.55000001</v>
      </c>
      <c r="AF62" s="111">
        <f t="shared" si="14"/>
        <v>186183</v>
      </c>
      <c r="AG62" s="111">
        <f t="shared" si="14"/>
        <v>4221956517.89</v>
      </c>
      <c r="AH62" s="111">
        <f t="shared" si="14"/>
        <v>19896</v>
      </c>
      <c r="AI62" s="111">
        <f t="shared" si="14"/>
        <v>1510149.12</v>
      </c>
      <c r="AJ62" s="111">
        <f t="shared" si="14"/>
        <v>15626880</v>
      </c>
      <c r="AK62" s="111">
        <f t="shared" si="14"/>
        <v>609891565.8599999</v>
      </c>
      <c r="AL62" s="111">
        <f t="shared" si="14"/>
        <v>57351908.129999995</v>
      </c>
      <c r="AM62" s="111">
        <f t="shared" si="14"/>
        <v>779298528.31</v>
      </c>
      <c r="AN62" s="111">
        <f t="shared" si="14"/>
        <v>503961940.07</v>
      </c>
      <c r="AO62" s="112">
        <f t="shared" si="14"/>
        <v>1844943451.7000003</v>
      </c>
      <c r="AP62" s="113">
        <f t="shared" si="14"/>
        <v>50770342.48</v>
      </c>
      <c r="AQ62" s="111">
        <f t="shared" si="14"/>
        <v>0</v>
      </c>
      <c r="AR62" s="111">
        <f t="shared" si="14"/>
        <v>28740293.619999997</v>
      </c>
      <c r="AS62" s="111">
        <f t="shared" si="14"/>
        <v>9911084.170000002</v>
      </c>
      <c r="AT62" s="111">
        <f t="shared" si="14"/>
        <v>77796</v>
      </c>
      <c r="AU62" s="107">
        <f t="shared" si="14"/>
        <v>12041168.69</v>
      </c>
      <c r="AV62" s="108">
        <f t="shared" si="14"/>
        <v>3292650</v>
      </c>
      <c r="AW62" s="109">
        <f t="shared" si="14"/>
        <v>3292650</v>
      </c>
      <c r="AX62" s="111">
        <f t="shared" si="14"/>
        <v>0</v>
      </c>
      <c r="AY62" s="107">
        <f t="shared" si="14"/>
        <v>0</v>
      </c>
      <c r="AZ62" s="113">
        <f t="shared" si="14"/>
        <v>0</v>
      </c>
      <c r="BA62" s="111">
        <f t="shared" si="14"/>
        <v>0</v>
      </c>
      <c r="BB62" s="114">
        <f t="shared" si="14"/>
        <v>0</v>
      </c>
      <c r="BC62" s="111">
        <f t="shared" si="14"/>
        <v>0</v>
      </c>
      <c r="BD62" s="111">
        <f t="shared" si="14"/>
        <v>0</v>
      </c>
      <c r="BE62" s="112">
        <f t="shared" si="14"/>
        <v>0</v>
      </c>
      <c r="BF62" s="113">
        <f t="shared" si="14"/>
        <v>854989032.02</v>
      </c>
      <c r="BG62" s="111">
        <f t="shared" si="14"/>
        <v>858794752.02</v>
      </c>
      <c r="BH62" s="107">
        <f t="shared" si="14"/>
        <v>-3805720</v>
      </c>
    </row>
  </sheetData>
  <mergeCells count="70">
    <mergeCell ref="AQ3:AU3"/>
    <mergeCell ref="AV3:AY3"/>
    <mergeCell ref="AZ3:BE3"/>
    <mergeCell ref="BF3:BH3"/>
    <mergeCell ref="F4:F6"/>
    <mergeCell ref="G4:G6"/>
    <mergeCell ref="H4:H6"/>
    <mergeCell ref="I4:I6"/>
    <mergeCell ref="J4:J6"/>
    <mergeCell ref="K4:K6"/>
    <mergeCell ref="L4:L6"/>
    <mergeCell ref="A1:C6"/>
    <mergeCell ref="D3:D8"/>
    <mergeCell ref="E3:E8"/>
    <mergeCell ref="F3:AO3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D4:AD6"/>
    <mergeCell ref="AE4:AE6"/>
    <mergeCell ref="AF4:AF6"/>
    <mergeCell ref="AG4:AG6"/>
    <mergeCell ref="AH4:AH6"/>
    <mergeCell ref="Y4:Y6"/>
    <mergeCell ref="Z4:Z6"/>
    <mergeCell ref="AA4:AA6"/>
    <mergeCell ref="AB4:AB6"/>
    <mergeCell ref="AC4:AC6"/>
    <mergeCell ref="A62:C62"/>
    <mergeCell ref="BC4:BC6"/>
    <mergeCell ref="AW4:AW6"/>
    <mergeCell ref="AX4:AX6"/>
    <mergeCell ref="AY4:AY6"/>
    <mergeCell ref="AZ4:AZ8"/>
    <mergeCell ref="BA4:BA6"/>
    <mergeCell ref="BB4:BB6"/>
    <mergeCell ref="AQ4:AQ6"/>
    <mergeCell ref="AR4:AR6"/>
    <mergeCell ref="AS4:AS6"/>
    <mergeCell ref="AT4:AT6"/>
    <mergeCell ref="AU4:AU6"/>
    <mergeCell ref="AV4:AV8"/>
    <mergeCell ref="AK4:AK6"/>
    <mergeCell ref="AL4:AL6"/>
    <mergeCell ref="D1:R2"/>
    <mergeCell ref="S1:AK2"/>
    <mergeCell ref="AL1:BH2"/>
    <mergeCell ref="A7:A8"/>
    <mergeCell ref="B7:B8"/>
    <mergeCell ref="C7:C8"/>
    <mergeCell ref="BD4:BD6"/>
    <mergeCell ref="BE4:BE6"/>
    <mergeCell ref="BF4:BF8"/>
    <mergeCell ref="BG4:BG6"/>
    <mergeCell ref="BH4:BH6"/>
    <mergeCell ref="AM4:AM6"/>
    <mergeCell ref="AN4:AN6"/>
    <mergeCell ref="AO4:AO6"/>
    <mergeCell ref="AP4:AP8"/>
    <mergeCell ref="AJ4:AJ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  <headerFooter>
    <oddHeader>&amp;R&amp;"Arial,Obyčejné"&amp;12
&amp;14Tabulka č. 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Šamlotová Alice, Ing.</dc:creator>
  <cp:keywords/>
  <dc:description/>
  <cp:lastModifiedBy>Šamlotová Alice, Ing.</cp:lastModifiedBy>
  <cp:lastPrinted>2022-03-08T12:54:15Z</cp:lastPrinted>
  <dcterms:created xsi:type="dcterms:W3CDTF">2022-03-08T10:59:33Z</dcterms:created>
  <dcterms:modified xsi:type="dcterms:W3CDTF">2022-03-08T13:22:06Z</dcterms:modified>
  <cp:category/>
  <cp:version/>
  <cp:contentType/>
  <cp:contentStatus/>
</cp:coreProperties>
</file>