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S:\SDILENE\Klasifikace\Projekty\Dobrovolnictví\Statistiky 2024\"/>
    </mc:Choice>
  </mc:AlternateContent>
  <xr:revisionPtr revIDLastSave="0" documentId="13_ncr:1_{B102288F-C356-497C-B85E-284E760B7741}" xr6:coauthVersionLast="47" xr6:coauthVersionMax="47" xr10:uidLastSave="{00000000-0000-0000-0000-000000000000}"/>
  <bookViews>
    <workbookView xWindow="-28920" yWindow="-120" windowWidth="29040" windowHeight="16440" tabRatio="737" xr2:uid="{00000000-000D-0000-FFFF-FFFF00000000}"/>
  </bookViews>
  <sheets>
    <sheet name="Legenda" sheetId="13" r:id="rId1"/>
    <sheet name="Řízení DP přehled" sheetId="14" r:id="rId2"/>
    <sheet name="Kraje přehled" sheetId="5" r:id="rId3"/>
    <sheet name="Druhy zařízení přehled" sheetId="8" r:id="rId4"/>
    <sheet name="Typ zdr. pracoviště přehled" sheetId="9" r:id="rId5"/>
    <sheet name="Obory přehled" sheetId="10" r:id="rId6"/>
    <sheet name="Linie přehled" sheetId="11" r:id="rId7"/>
    <sheet name="Vybrané trendy" sheetId="15" r:id="rId8"/>
  </sheets>
  <definedNames>
    <definedName name="_xlnm.Print_Area" localSheetId="3">'Druhy zařízení přehled'!$A$1:$N$24</definedName>
    <definedName name="_xlnm.Print_Area" localSheetId="2">'Kraje přehled'!$A$1:$N$19</definedName>
    <definedName name="_xlnm.Print_Area" localSheetId="6">'Linie přehled'!$A$1:$J$9</definedName>
    <definedName name="_xlnm.Print_Area" localSheetId="5">'Obory přehled'!$A$1:$J$14</definedName>
    <definedName name="_xlnm.Print_Area" localSheetId="4">'Typ zdr. pracoviště přehled'!$A$1:$M$9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1" l="1"/>
  <c r="F5" i="11"/>
  <c r="G18" i="10"/>
  <c r="H18" i="10"/>
  <c r="D19" i="10"/>
  <c r="D20" i="10" s="1"/>
  <c r="E19" i="10"/>
  <c r="E20" i="10" s="1"/>
  <c r="G19" i="10"/>
  <c r="G20" i="10" s="1"/>
  <c r="H19" i="10"/>
  <c r="H20" i="10" s="1"/>
  <c r="C19" i="10"/>
  <c r="C20" i="10" s="1"/>
  <c r="D17" i="10"/>
  <c r="D18" i="10" s="1"/>
  <c r="E17" i="10"/>
  <c r="E18" i="10" s="1"/>
  <c r="G17" i="10"/>
  <c r="H17" i="10"/>
  <c r="C17" i="10"/>
  <c r="C18" i="10" s="1"/>
  <c r="J7" i="8"/>
  <c r="L24" i="8"/>
  <c r="E14" i="10"/>
  <c r="D14" i="10"/>
  <c r="C14" i="10"/>
  <c r="L19" i="5" l="1"/>
  <c r="E8" i="14" l="1"/>
  <c r="D8" i="14"/>
  <c r="C8" i="14"/>
  <c r="B8" i="14"/>
  <c r="F7" i="14"/>
  <c r="F6" i="14"/>
  <c r="F5" i="14"/>
  <c r="H9" i="11"/>
  <c r="H12" i="11" s="1"/>
  <c r="H14" i="10"/>
  <c r="G9" i="11"/>
  <c r="G12" i="11" s="1"/>
  <c r="E9" i="11"/>
  <c r="D9" i="11"/>
  <c r="D12" i="11" s="1"/>
  <c r="C9" i="11"/>
  <c r="C12" i="11" s="1"/>
  <c r="I8" i="11"/>
  <c r="F8" i="11"/>
  <c r="I7" i="11"/>
  <c r="F7" i="11"/>
  <c r="I6" i="11"/>
  <c r="F6" i="11"/>
  <c r="I5" i="11"/>
  <c r="F10" i="10"/>
  <c r="F9" i="10"/>
  <c r="F8" i="10"/>
  <c r="F7" i="10"/>
  <c r="F6" i="10"/>
  <c r="I10" i="10"/>
  <c r="I9" i="10"/>
  <c r="I8" i="10"/>
  <c r="I7" i="10"/>
  <c r="I6" i="10"/>
  <c r="K9" i="9"/>
  <c r="J9" i="9"/>
  <c r="H9" i="9"/>
  <c r="G9" i="9"/>
  <c r="F9" i="9"/>
  <c r="G14" i="10"/>
  <c r="I13" i="10"/>
  <c r="F13" i="10"/>
  <c r="I12" i="10"/>
  <c r="F12" i="10"/>
  <c r="I11" i="10"/>
  <c r="F11" i="10"/>
  <c r="I5" i="10"/>
  <c r="F5" i="10"/>
  <c r="L8" i="9"/>
  <c r="I8" i="9"/>
  <c r="L7" i="9"/>
  <c r="I7" i="9"/>
  <c r="L6" i="9"/>
  <c r="I6" i="9"/>
  <c r="L5" i="9"/>
  <c r="I5" i="9"/>
  <c r="J5" i="8"/>
  <c r="M5" i="8"/>
  <c r="J6" i="8"/>
  <c r="M6" i="8"/>
  <c r="J8" i="8"/>
  <c r="M8" i="8"/>
  <c r="J9" i="8"/>
  <c r="M9" i="8"/>
  <c r="J10" i="8"/>
  <c r="M10" i="8"/>
  <c r="J11" i="8"/>
  <c r="M11" i="8"/>
  <c r="J12" i="8"/>
  <c r="M12" i="8"/>
  <c r="J13" i="8"/>
  <c r="M13" i="8"/>
  <c r="J14" i="8"/>
  <c r="M14" i="8"/>
  <c r="J15" i="8"/>
  <c r="M15" i="8"/>
  <c r="J16" i="8"/>
  <c r="M16" i="8"/>
  <c r="J17" i="8"/>
  <c r="M17" i="8"/>
  <c r="J18" i="8"/>
  <c r="M18" i="8"/>
  <c r="J19" i="8"/>
  <c r="M19" i="8"/>
  <c r="B23" i="8"/>
  <c r="M20" i="8"/>
  <c r="M21" i="8"/>
  <c r="M22" i="8"/>
  <c r="J20" i="8"/>
  <c r="J21" i="8"/>
  <c r="J22" i="8"/>
  <c r="K24" i="8"/>
  <c r="I24" i="8"/>
  <c r="H24" i="8"/>
  <c r="G24" i="8"/>
  <c r="G19" i="5"/>
  <c r="H19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I19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K19" i="5"/>
  <c r="F17" i="10" l="1"/>
  <c r="F18" i="10" s="1"/>
  <c r="F19" i="10"/>
  <c r="F20" i="10" s="1"/>
  <c r="I17" i="10"/>
  <c r="I18" i="10" s="1"/>
  <c r="I19" i="10"/>
  <c r="I20" i="10" s="1"/>
  <c r="L9" i="9"/>
  <c r="I9" i="9"/>
  <c r="I14" i="10"/>
  <c r="F8" i="14"/>
  <c r="I9" i="11"/>
  <c r="I12" i="11" s="1"/>
  <c r="F9" i="11"/>
  <c r="F12" i="11" s="1"/>
  <c r="F14" i="10"/>
  <c r="J24" i="8"/>
  <c r="M24" i="8"/>
  <c r="J19" i="5"/>
  <c r="M19" i="5"/>
</calcChain>
</file>

<file path=xl/sharedStrings.xml><?xml version="1.0" encoding="utf-8"?>
<sst xmlns="http://schemas.openxmlformats.org/spreadsheetml/2006/main" count="204" uniqueCount="123">
  <si>
    <t>Kraj</t>
  </si>
  <si>
    <t>Praha</t>
  </si>
  <si>
    <t>Středočeský</t>
  </si>
  <si>
    <t>Jihočeský</t>
  </si>
  <si>
    <t>Plzeňský</t>
  </si>
  <si>
    <t>Karlovarský</t>
  </si>
  <si>
    <t>Ústecký</t>
  </si>
  <si>
    <t>Liberecký</t>
  </si>
  <si>
    <t>Královéhradecký</t>
  </si>
  <si>
    <t>Pardubický</t>
  </si>
  <si>
    <t>Vysočina</t>
  </si>
  <si>
    <t>Olomoucký</t>
  </si>
  <si>
    <t>Zlínský</t>
  </si>
  <si>
    <t>Moravskoslezský</t>
  </si>
  <si>
    <t>Jihomoravský</t>
  </si>
  <si>
    <t>CELKEM ČR</t>
  </si>
  <si>
    <t>Celkem</t>
  </si>
  <si>
    <t>Počet ZZ s DP</t>
  </si>
  <si>
    <t xml:space="preserve">Přehled podle krajů </t>
  </si>
  <si>
    <t>Zdroj: Výkaz E (MZ) 1-01, ÚZIS ČR</t>
  </si>
  <si>
    <t>Interní model řízení PDZS</t>
  </si>
  <si>
    <t>Model řízení ve spolupráci s externí dobrovolnickou organizací (EDO)</t>
  </si>
  <si>
    <t>Kombinace interního řízení a spolupráce s EDO</t>
  </si>
  <si>
    <t>Počet dobrovolníků v ZZ</t>
  </si>
  <si>
    <t>s interním modelem řízení</t>
  </si>
  <si>
    <t>s řízením ve spolupráci s EDO</t>
  </si>
  <si>
    <t>s kombino-vaným řízením</t>
  </si>
  <si>
    <t>Počet odpracovaných dobrovolnických hodin v ZZ</t>
  </si>
  <si>
    <t>v rámci pravidelné činnosti</t>
  </si>
  <si>
    <t>v rámci jednorázových akcí</t>
  </si>
  <si>
    <t>Ostatní</t>
  </si>
  <si>
    <t>Druh zařízení</t>
  </si>
  <si>
    <t>Počet ZZ celkem</t>
  </si>
  <si>
    <t>101 - Fakultní nemocnice</t>
  </si>
  <si>
    <t>102 - Nemocnice</t>
  </si>
  <si>
    <t>105 - Nemocnice následné péče</t>
  </si>
  <si>
    <t>110 - Léčebna pro dlouhodobě nemocné (LDN)</t>
  </si>
  <si>
    <t>113 - Rehabilitační ústav</t>
  </si>
  <si>
    <t>180 - Hospic</t>
  </si>
  <si>
    <t>320 - Samost.ordinace prakt.lék.pro dospělé</t>
  </si>
  <si>
    <t>322 - Samostatná ordinace PL - stomatologa</t>
  </si>
  <si>
    <t>324 - Samostatná ordinace lékaře specialisty</t>
  </si>
  <si>
    <t>350 - Domácí zdravotní péče</t>
  </si>
  <si>
    <t>354 - Zdravotní péče v ústavech sociální p.</t>
  </si>
  <si>
    <t>420 - Dětský domov pro děti do 3 let</t>
  </si>
  <si>
    <t>430 - Dětské centrum</t>
  </si>
  <si>
    <t>431 - Dětský stacionář</t>
  </si>
  <si>
    <t>460 - Stacionář</t>
  </si>
  <si>
    <t xml:space="preserve">Přehled podle druhu zařízení </t>
  </si>
  <si>
    <t>Akutní lůžková péče standardní</t>
  </si>
  <si>
    <t>Akutní lůžková péče intenzivní</t>
  </si>
  <si>
    <t>Následná a dlouhodobá lůžková péče</t>
  </si>
  <si>
    <t>Specializovaná ambulantní a stacionární péče</t>
  </si>
  <si>
    <t>Počet ZZ s DP*</t>
  </si>
  <si>
    <t>*která uvedla hodnotu větší než 0</t>
  </si>
  <si>
    <t>Přehled podle oboru</t>
  </si>
  <si>
    <t>obor</t>
  </si>
  <si>
    <t>Interní obory pro dospělé</t>
  </si>
  <si>
    <t>Chirurgické obory pro dospělé</t>
  </si>
  <si>
    <t>Interní a chirurgické obory pro dospělé</t>
  </si>
  <si>
    <t>Všeobecná a specializovaná péče pro děti</t>
  </si>
  <si>
    <t xml:space="preserve">Psychiatrie pro dospělé </t>
  </si>
  <si>
    <t>Gerontopsychiatrie</t>
  </si>
  <si>
    <t>Psychiatrie dětská</t>
  </si>
  <si>
    <t xml:space="preserve">Dětská centra při PZS </t>
  </si>
  <si>
    <t>Přehled podle programové linie</t>
  </si>
  <si>
    <t>Linie</t>
  </si>
  <si>
    <t>Linie A</t>
  </si>
  <si>
    <t>Linie B</t>
  </si>
  <si>
    <t>Linie C</t>
  </si>
  <si>
    <t>Linie D</t>
  </si>
  <si>
    <t>Vybrané výstupy</t>
  </si>
  <si>
    <t>Výkaz E (MZ) 1-01, ÚZIS ČR</t>
  </si>
  <si>
    <t>Přehled podle typu řízení programu</t>
  </si>
  <si>
    <t>Typ řízení programu</t>
  </si>
  <si>
    <t>Počet ZZ</t>
  </si>
  <si>
    <t>Počet dobrovolníků</t>
  </si>
  <si>
    <t>Počet odpracovaných hodin</t>
  </si>
  <si>
    <t>celkem</t>
  </si>
  <si>
    <t>interní model řízení</t>
  </si>
  <si>
    <t>řízení ve spolupráci s EDO</t>
  </si>
  <si>
    <t>kombinované řízení</t>
  </si>
  <si>
    <t>CELKEM</t>
  </si>
  <si>
    <t>z toho v rozdělení na obory</t>
  </si>
  <si>
    <t>Počet odpracovaných dobrovolnických hodin</t>
  </si>
  <si>
    <t>104 - Psychiatrická nemocnice (+DRZAR 112)</t>
  </si>
  <si>
    <t>Kombinované řízení</t>
  </si>
  <si>
    <t>Interní model řízení*</t>
  </si>
  <si>
    <t>*) Do roku 2021 jako "Zdravotnická zařízení s vlastním dobrovolnickým programem"</t>
  </si>
  <si>
    <t>Řízení ve spolupráci s EDO**</t>
  </si>
  <si>
    <t>**) Do roku 2021 jako "Zdravotnická zařízení s partnerem NNO"</t>
  </si>
  <si>
    <t>Počet ZZ dle typu řízení programu</t>
  </si>
  <si>
    <t>Počet dobrovolníků dle typu řízení programu</t>
  </si>
  <si>
    <t>Řízení dobrovolnických programů - přehled dle typu řízení</t>
  </si>
  <si>
    <t xml:space="preserve">Přehled ukazatelů dobrovolnických programů podle krajů </t>
  </si>
  <si>
    <t xml:space="preserve">Přehled ukazatelů dobrovolnických programů podle druhu zařízení </t>
  </si>
  <si>
    <t>Přehled ukazatelů dobrovolnických programů podle typu pracoviště</t>
  </si>
  <si>
    <t>Přehled ukazatelů dobrovolnických programů podle oboru</t>
  </si>
  <si>
    <t>Přehled ukazatelů dobrovolnických programů podle programové linie</t>
  </si>
  <si>
    <t>z toho v rozdělení na obory, včetně ostatní</t>
  </si>
  <si>
    <t>Celkem bez rozlišení oborů</t>
  </si>
  <si>
    <t>z toho v rozdělení na obory, včetně ostatní, v procentech</t>
  </si>
  <si>
    <t>z toho v rozdělení na obory, v procentech</t>
  </si>
  <si>
    <t>Celkem bez rozlišení linií</t>
  </si>
  <si>
    <t>z toho identifikovaná linie, v procentech</t>
  </si>
  <si>
    <t>Počet poskytovatelů, kteří vyplnili část V. Evidence dobrovolníků u poskytovatele zdravotních služeb (PZS)</t>
  </si>
  <si>
    <t>Počet odpracovaných hodin celkem</t>
  </si>
  <si>
    <t>- z toho počet poskytovatelů, kteří vyplnili podrobný rozpad počtu dobrovolníků dle oboru nebo typu zdravotnického pracoviště</t>
  </si>
  <si>
    <t>Přehled podle typu zdravotnického pracoviště</t>
  </si>
  <si>
    <t>Typ zdravotnického pracoviště</t>
  </si>
  <si>
    <t>Komentáře:</t>
  </si>
  <si>
    <t>1) Z důvodu chybného zadání u jednoho PZS s kombinovaným řízením součet dobrovolníků dle linií převyšuje celkový počet dobrovolníků.</t>
  </si>
  <si>
    <t>2) Při zpracování údajů od roku 2024 bude prováděna vstupní kontrola, která zamezí chybnému součtu.</t>
  </si>
  <si>
    <t xml:space="preserve">https://www.uzis.cz/index.php?pg=registry-sber-dat--vykazy--2024#pracovnici-ekonomika </t>
  </si>
  <si>
    <t>Vývojové řady vybraných ukazatelů dobrovolnických programů v letech 2015-2024</t>
  </si>
  <si>
    <t>Evidence dobrovolníků u poskytovatele zdravotních služeb v ČR 2024</t>
  </si>
  <si>
    <t>Informace k počtu vyplňujících Poskytovatelů zdravotních služeb za rok 2024</t>
  </si>
  <si>
    <t>Počet ZZ  v kraji celkem*</t>
  </si>
  <si>
    <t>351 - Samostat.zaříz.nelékaře rehabilitační</t>
  </si>
  <si>
    <t>*) Dle Národního registru poskytovatelů zdravotních služeb</t>
  </si>
  <si>
    <t>450 - Další dětské zařízení</t>
  </si>
  <si>
    <t>*která uvedla hodnotu počtu dobrovolníků v rozlišení typu zdravotnického pracoviště větší než 0</t>
  </si>
  <si>
    <r>
      <t xml:space="preserve">Položka </t>
    </r>
    <r>
      <rPr>
        <b/>
        <sz val="12"/>
        <color theme="1"/>
        <rFont val="Calibri"/>
        <family val="2"/>
        <charset val="238"/>
        <scheme val="minor"/>
      </rPr>
      <t>"Ostatní"</t>
    </r>
    <r>
      <rPr>
        <sz val="12"/>
        <color theme="1"/>
        <rFont val="Calibri"/>
        <family val="2"/>
        <charset val="129"/>
        <scheme val="minor"/>
      </rPr>
      <t xml:space="preserve"> je určena pro údaje, které nelze jednoznačně přiřadit k výše uvedeným klinickým oborům, např. pracoviště komplementu, provozně-technická a administrativní pracoviště, příp. jiná místa areálu poskytovatele zdravotních služeb, ve kterých je realizována dobrovolnická aktivita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</si>
</sst>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>
    <font>
      <sz val="12"/>
      <color theme="1"/>
      <name val="Calibri"/>
      <family val="2"/>
      <charset val="129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u/>
      <sz val="12"/>
      <color theme="10"/>
      <name val="Calibri"/>
      <family val="2"/>
      <charset val="129"/>
      <scheme val="minor"/>
    </font>
    <font>
      <b/>
      <sz val="14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</borders>
  <cellStyleXfs count="32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39">
    <xf numFmtId="0" fontId="0" fillId="0" borderId="0" xfId="0"/>
    <xf numFmtId="0" fontId="1" fillId="0" borderId="13" xfId="0" applyFont="1" applyBorder="1"/>
    <xf numFmtId="0" fontId="1" fillId="0" borderId="14" xfId="0" applyFont="1" applyBorder="1"/>
    <xf numFmtId="0" fontId="1" fillId="0" borderId="10" xfId="0" applyFont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3" fontId="0" fillId="0" borderId="11" xfId="0" applyNumberFormat="1" applyBorder="1" applyAlignment="1">
      <alignment horizontal="center"/>
    </xf>
    <xf numFmtId="3" fontId="0" fillId="0" borderId="15" xfId="0" applyNumberFormat="1" applyBorder="1" applyAlignment="1">
      <alignment horizontal="center"/>
    </xf>
    <xf numFmtId="3" fontId="0" fillId="0" borderId="4" xfId="0" applyNumberFormat="1" applyBorder="1" applyAlignment="1">
      <alignment horizontal="center"/>
    </xf>
    <xf numFmtId="3" fontId="0" fillId="0" borderId="3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3" fontId="1" fillId="2" borderId="9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/>
    </xf>
    <xf numFmtId="3" fontId="1" fillId="2" borderId="2" xfId="0" applyNumberFormat="1" applyFont="1" applyFill="1" applyBorder="1" applyAlignment="1">
      <alignment horizontal="center"/>
    </xf>
    <xf numFmtId="3" fontId="1" fillId="2" borderId="12" xfId="0" applyNumberFormat="1" applyFont="1" applyFill="1" applyBorder="1" applyAlignment="1">
      <alignment horizontal="center"/>
    </xf>
    <xf numFmtId="3" fontId="1" fillId="2" borderId="1" xfId="0" applyNumberFormat="1" applyFont="1" applyFill="1" applyBorder="1" applyAlignment="1">
      <alignment horizontal="center" vertical="center"/>
    </xf>
    <xf numFmtId="3" fontId="0" fillId="0" borderId="14" xfId="0" applyNumberForma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1" fillId="2" borderId="14" xfId="0" applyNumberFormat="1" applyFont="1" applyFill="1" applyBorder="1" applyAlignment="1">
      <alignment horizontal="center" vertical="center"/>
    </xf>
    <xf numFmtId="3" fontId="0" fillId="0" borderId="8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1" fillId="2" borderId="14" xfId="0" applyNumberFormat="1" applyFont="1" applyFill="1" applyBorder="1" applyAlignment="1">
      <alignment horizontal="center"/>
    </xf>
    <xf numFmtId="3" fontId="1" fillId="2" borderId="7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1" fillId="3" borderId="8" xfId="0" applyFont="1" applyFill="1" applyBorder="1" applyAlignment="1">
      <alignment horizontal="center" vertical="center" wrapText="1"/>
    </xf>
    <xf numFmtId="3" fontId="1" fillId="2" borderId="6" xfId="0" applyNumberFormat="1" applyFont="1" applyFill="1" applyBorder="1" applyAlignment="1">
      <alignment horizontal="center" vertical="center"/>
    </xf>
    <xf numFmtId="0" fontId="1" fillId="0" borderId="8" xfId="0" applyFont="1" applyBorder="1"/>
    <xf numFmtId="3" fontId="1" fillId="2" borderId="19" xfId="0" applyNumberFormat="1" applyFont="1" applyFill="1" applyBorder="1" applyAlignment="1">
      <alignment horizontal="center"/>
    </xf>
    <xf numFmtId="0" fontId="5" fillId="0" borderId="0" xfId="0" applyFont="1"/>
    <xf numFmtId="0" fontId="7" fillId="0" borderId="0" xfId="31"/>
    <xf numFmtId="0" fontId="0" fillId="0" borderId="16" xfId="0" applyBorder="1"/>
    <xf numFmtId="0" fontId="0" fillId="0" borderId="16" xfId="0" applyBorder="1" applyAlignment="1">
      <alignment horizontal="center"/>
    </xf>
    <xf numFmtId="3" fontId="0" fillId="0" borderId="16" xfId="0" applyNumberFormat="1" applyBorder="1" applyAlignment="1">
      <alignment horizontal="center"/>
    </xf>
    <xf numFmtId="3" fontId="0" fillId="0" borderId="22" xfId="0" applyNumberFormat="1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1" fillId="2" borderId="22" xfId="0" applyFont="1" applyFill="1" applyBorder="1" applyAlignment="1">
      <alignment horizontal="center" vertical="center" wrapText="1"/>
    </xf>
    <xf numFmtId="0" fontId="1" fillId="2" borderId="14" xfId="0" applyFont="1" applyFill="1" applyBorder="1"/>
    <xf numFmtId="3" fontId="1" fillId="2" borderId="7" xfId="0" applyNumberFormat="1" applyFont="1" applyFill="1" applyBorder="1" applyAlignment="1">
      <alignment horizontal="center"/>
    </xf>
    <xf numFmtId="0" fontId="1" fillId="0" borderId="0" xfId="0" applyFont="1"/>
    <xf numFmtId="0" fontId="1" fillId="2" borderId="17" xfId="0" applyFont="1" applyFill="1" applyBorder="1" applyAlignment="1">
      <alignment vertical="center"/>
    </xf>
    <xf numFmtId="0" fontId="1" fillId="2" borderId="16" xfId="0" applyFont="1" applyFill="1" applyBorder="1" applyAlignment="1">
      <alignment vertical="center"/>
    </xf>
    <xf numFmtId="0" fontId="0" fillId="5" borderId="10" xfId="0" applyFill="1" applyBorder="1" applyAlignment="1">
      <alignment horizontal="right"/>
    </xf>
    <xf numFmtId="3" fontId="0" fillId="2" borderId="0" xfId="0" applyNumberFormat="1" applyFill="1" applyAlignment="1">
      <alignment horizontal="right"/>
    </xf>
    <xf numFmtId="3" fontId="0" fillId="2" borderId="0" xfId="0" applyNumberFormat="1" applyFill="1"/>
    <xf numFmtId="0" fontId="0" fillId="2" borderId="0" xfId="0" applyFill="1"/>
    <xf numFmtId="0" fontId="0" fillId="2" borderId="0" xfId="0" applyFill="1" applyAlignment="1">
      <alignment horizontal="right"/>
    </xf>
    <xf numFmtId="0" fontId="0" fillId="2" borderId="22" xfId="0" applyFill="1" applyBorder="1"/>
    <xf numFmtId="3" fontId="0" fillId="0" borderId="0" xfId="0" applyNumberFormat="1" applyAlignment="1">
      <alignment horizontal="right"/>
    </xf>
    <xf numFmtId="3" fontId="0" fillId="0" borderId="10" xfId="0" applyNumberFormat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16" xfId="0" applyBorder="1" applyAlignment="1">
      <alignment horizontal="right"/>
    </xf>
    <xf numFmtId="3" fontId="0" fillId="0" borderId="16" xfId="0" applyNumberFormat="1" applyBorder="1" applyAlignment="1">
      <alignment horizontal="right"/>
    </xf>
    <xf numFmtId="0" fontId="0" fillId="5" borderId="16" xfId="0" applyFill="1" applyBorder="1"/>
    <xf numFmtId="3" fontId="0" fillId="0" borderId="0" xfId="0" applyNumberFormat="1"/>
    <xf numFmtId="0" fontId="0" fillId="5" borderId="10" xfId="0" applyFill="1" applyBorder="1"/>
    <xf numFmtId="3" fontId="0" fillId="0" borderId="16" xfId="0" applyNumberFormat="1" applyBorder="1"/>
    <xf numFmtId="3" fontId="0" fillId="0" borderId="10" xfId="0" applyNumberFormat="1" applyBorder="1"/>
    <xf numFmtId="0" fontId="1" fillId="2" borderId="14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164" fontId="0" fillId="0" borderId="0" xfId="0" applyNumberFormat="1"/>
    <xf numFmtId="0" fontId="9" fillId="0" borderId="0" xfId="0" applyFont="1"/>
    <xf numFmtId="3" fontId="1" fillId="0" borderId="0" xfId="0" applyNumberFormat="1" applyFont="1" applyAlignment="1">
      <alignment horizontal="right"/>
    </xf>
    <xf numFmtId="0" fontId="0" fillId="0" borderId="0" xfId="0" applyFill="1" applyAlignment="1"/>
    <xf numFmtId="3" fontId="1" fillId="2" borderId="23" xfId="0" applyNumberFormat="1" applyFont="1" applyFill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/>
    </xf>
    <xf numFmtId="3" fontId="14" fillId="0" borderId="7" xfId="0" applyNumberFormat="1" applyFont="1" applyBorder="1" applyAlignment="1">
      <alignment horizontal="center"/>
    </xf>
    <xf numFmtId="3" fontId="14" fillId="0" borderId="2" xfId="0" applyNumberFormat="1" applyFont="1" applyBorder="1" applyAlignment="1">
      <alignment horizontal="center"/>
    </xf>
    <xf numFmtId="3" fontId="14" fillId="0" borderId="4" xfId="0" applyNumberFormat="1" applyFont="1" applyBorder="1" applyAlignment="1">
      <alignment horizontal="center"/>
    </xf>
    <xf numFmtId="3" fontId="14" fillId="0" borderId="12" xfId="0" applyNumberFormat="1" applyFont="1" applyBorder="1" applyAlignment="1">
      <alignment horizontal="center"/>
    </xf>
    <xf numFmtId="3" fontId="14" fillId="0" borderId="11" xfId="0" applyNumberFormat="1" applyFont="1" applyBorder="1" applyAlignment="1">
      <alignment horizontal="center"/>
    </xf>
    <xf numFmtId="3" fontId="15" fillId="2" borderId="14" xfId="0" applyNumberFormat="1" applyFont="1" applyFill="1" applyBorder="1" applyAlignment="1">
      <alignment horizontal="center"/>
    </xf>
    <xf numFmtId="3" fontId="15" fillId="2" borderId="8" xfId="0" applyNumberFormat="1" applyFont="1" applyFill="1" applyBorder="1" applyAlignment="1">
      <alignment horizontal="center"/>
    </xf>
    <xf numFmtId="3" fontId="15" fillId="2" borderId="7" xfId="0" applyNumberFormat="1" applyFont="1" applyFill="1" applyBorder="1" applyAlignment="1">
      <alignment horizontal="center" vertical="center"/>
    </xf>
    <xf numFmtId="3" fontId="15" fillId="2" borderId="1" xfId="0" applyNumberFormat="1" applyFont="1" applyFill="1" applyBorder="1" applyAlignment="1">
      <alignment horizontal="center" vertical="center"/>
    </xf>
    <xf numFmtId="3" fontId="14" fillId="0" borderId="6" xfId="0" applyNumberFormat="1" applyFont="1" applyBorder="1" applyAlignment="1">
      <alignment horizontal="center"/>
    </xf>
    <xf numFmtId="3" fontId="14" fillId="0" borderId="3" xfId="0" applyNumberFormat="1" applyFont="1" applyBorder="1" applyAlignment="1">
      <alignment horizontal="center"/>
    </xf>
    <xf numFmtId="3" fontId="14" fillId="0" borderId="15" xfId="0" applyNumberFormat="1" applyFont="1" applyBorder="1" applyAlignment="1">
      <alignment horizontal="center"/>
    </xf>
    <xf numFmtId="3" fontId="15" fillId="2" borderId="16" xfId="0" applyNumberFormat="1" applyFont="1" applyFill="1" applyBorder="1" applyAlignment="1">
      <alignment horizontal="center"/>
    </xf>
    <xf numFmtId="3" fontId="15" fillId="2" borderId="6" xfId="0" applyNumberFormat="1" applyFont="1" applyFill="1" applyBorder="1" applyAlignment="1">
      <alignment horizontal="center" vertical="center"/>
    </xf>
    <xf numFmtId="3" fontId="15" fillId="2" borderId="18" xfId="0" applyNumberFormat="1" applyFont="1" applyFill="1" applyBorder="1" applyAlignment="1">
      <alignment horizontal="center" vertical="center"/>
    </xf>
    <xf numFmtId="3" fontId="15" fillId="2" borderId="9" xfId="0" applyNumberFormat="1" applyFont="1" applyFill="1" applyBorder="1" applyAlignment="1">
      <alignment horizontal="center" vertical="center"/>
    </xf>
    <xf numFmtId="3" fontId="16" fillId="0" borderId="9" xfId="0" applyNumberFormat="1" applyFont="1" applyBorder="1" applyAlignment="1">
      <alignment horizontal="center" vertical="center"/>
    </xf>
    <xf numFmtId="3" fontId="16" fillId="0" borderId="13" xfId="0" applyNumberFormat="1" applyFont="1" applyBorder="1" applyAlignment="1">
      <alignment horizontal="center" vertical="center"/>
    </xf>
    <xf numFmtId="3" fontId="16" fillId="0" borderId="14" xfId="0" applyNumberFormat="1" applyFont="1" applyBorder="1" applyAlignment="1">
      <alignment horizontal="center" vertical="center"/>
    </xf>
    <xf numFmtId="3" fontId="16" fillId="0" borderId="10" xfId="0" applyNumberFormat="1" applyFont="1" applyBorder="1" applyAlignment="1">
      <alignment horizontal="center" vertical="center"/>
    </xf>
    <xf numFmtId="3" fontId="16" fillId="0" borderId="8" xfId="0" applyNumberFormat="1" applyFont="1" applyBorder="1" applyAlignment="1">
      <alignment horizontal="center" vertical="center"/>
    </xf>
    <xf numFmtId="3" fontId="0" fillId="3" borderId="8" xfId="0" applyNumberFormat="1" applyFill="1" applyBorder="1" applyAlignment="1">
      <alignment horizontal="center"/>
    </xf>
    <xf numFmtId="3" fontId="0" fillId="3" borderId="20" xfId="0" applyNumberFormat="1" applyFill="1" applyBorder="1" applyAlignment="1">
      <alignment horizontal="center"/>
    </xf>
    <xf numFmtId="3" fontId="0" fillId="3" borderId="19" xfId="0" applyNumberFormat="1" applyFill="1" applyBorder="1" applyAlignment="1">
      <alignment horizontal="center"/>
    </xf>
    <xf numFmtId="3" fontId="1" fillId="3" borderId="8" xfId="0" applyNumberFormat="1" applyFont="1" applyFill="1" applyBorder="1" applyAlignment="1">
      <alignment horizontal="center"/>
    </xf>
    <xf numFmtId="3" fontId="0" fillId="3" borderId="21" xfId="0" applyNumberFormat="1" applyFill="1" applyBorder="1" applyAlignment="1">
      <alignment horizontal="center"/>
    </xf>
    <xf numFmtId="3" fontId="1" fillId="3" borderId="21" xfId="0" applyNumberFormat="1" applyFont="1" applyFill="1" applyBorder="1" applyAlignment="1">
      <alignment horizontal="center"/>
    </xf>
    <xf numFmtId="3" fontId="1" fillId="3" borderId="1" xfId="0" applyNumberFormat="1" applyFont="1" applyFill="1" applyBorder="1" applyAlignment="1">
      <alignment horizontal="center" vertical="center"/>
    </xf>
    <xf numFmtId="3" fontId="1" fillId="3" borderId="14" xfId="0" applyNumberFormat="1" applyFont="1" applyFill="1" applyBorder="1" applyAlignment="1">
      <alignment horizontal="center" vertical="center"/>
    </xf>
    <xf numFmtId="0" fontId="16" fillId="0" borderId="0" xfId="0" applyFont="1"/>
    <xf numFmtId="3" fontId="1" fillId="2" borderId="3" xfId="0" applyNumberFormat="1" applyFont="1" applyFill="1" applyBorder="1" applyAlignment="1">
      <alignment horizontal="center" vertical="center"/>
    </xf>
    <xf numFmtId="3" fontId="16" fillId="0" borderId="6" xfId="0" applyNumberFormat="1" applyFon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3" fontId="16" fillId="0" borderId="3" xfId="0" applyNumberFormat="1" applyFont="1" applyBorder="1" applyAlignment="1">
      <alignment horizontal="center"/>
    </xf>
    <xf numFmtId="3" fontId="16" fillId="0" borderId="2" xfId="0" applyNumberFormat="1" applyFont="1" applyBorder="1" applyAlignment="1">
      <alignment horizontal="center"/>
    </xf>
    <xf numFmtId="3" fontId="0" fillId="0" borderId="13" xfId="0" applyNumberFormat="1" applyBorder="1" applyAlignment="1">
      <alignment horizontal="center"/>
    </xf>
    <xf numFmtId="3" fontId="13" fillId="0" borderId="3" xfId="0" applyNumberFormat="1" applyFont="1" applyBorder="1" applyAlignment="1">
      <alignment horizontal="center"/>
    </xf>
    <xf numFmtId="3" fontId="13" fillId="0" borderId="4" xfId="0" applyNumberFormat="1" applyFont="1" applyBorder="1" applyAlignment="1">
      <alignment horizontal="center"/>
    </xf>
    <xf numFmtId="3" fontId="13" fillId="0" borderId="2" xfId="0" applyNumberFormat="1" applyFont="1" applyBorder="1" applyAlignment="1">
      <alignment horizontal="center"/>
    </xf>
    <xf numFmtId="0" fontId="10" fillId="4" borderId="3" xfId="0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/>
    </xf>
    <xf numFmtId="49" fontId="12" fillId="4" borderId="3" xfId="0" applyNumberFormat="1" applyFont="1" applyFill="1" applyBorder="1" applyAlignment="1">
      <alignment horizontal="left" vertical="center"/>
    </xf>
    <xf numFmtId="49" fontId="12" fillId="4" borderId="2" xfId="0" applyNumberFormat="1" applyFont="1" applyFill="1" applyBorder="1" applyAlignment="1">
      <alignment horizontal="left" vertical="center"/>
    </xf>
    <xf numFmtId="49" fontId="12" fillId="4" borderId="4" xfId="0" applyNumberFormat="1" applyFont="1" applyFill="1" applyBorder="1" applyAlignment="1">
      <alignment horizontal="left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 wrapText="1"/>
    </xf>
    <xf numFmtId="3" fontId="0" fillId="0" borderId="3" xfId="0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0" fillId="0" borderId="4" xfId="0" applyNumberFormat="1" applyBorder="1" applyAlignment="1">
      <alignment horizont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8" fillId="4" borderId="2" xfId="0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</cellXfs>
  <cellStyles count="32">
    <cellStyle name="Hypertextový odkaz" xfId="1" builtinId="8" hidden="1"/>
    <cellStyle name="Hypertextový odkaz" xfId="3" builtinId="8" hidden="1"/>
    <cellStyle name="Hypertextový odkaz" xfId="5" builtinId="8" hidden="1"/>
    <cellStyle name="Hypertextový odkaz" xfId="7" builtinId="8" hidden="1"/>
    <cellStyle name="Hypertextový odkaz" xfId="9" builtinId="8" hidden="1"/>
    <cellStyle name="Hypertextový odkaz" xfId="11" builtinId="8" hidden="1"/>
    <cellStyle name="Hypertextový odkaz" xfId="13" builtinId="8" hidden="1"/>
    <cellStyle name="Hypertextový odkaz" xfId="15" builtinId="8" hidden="1"/>
    <cellStyle name="Hypertextový odkaz" xfId="17" builtinId="8" hidden="1"/>
    <cellStyle name="Hypertextový odkaz" xfId="19" builtinId="8" hidden="1"/>
    <cellStyle name="Hypertextový odkaz" xfId="21" builtinId="8" hidden="1"/>
    <cellStyle name="Hypertextový odkaz" xfId="23" builtinId="8" hidden="1"/>
    <cellStyle name="Hypertextový odkaz" xfId="25" builtinId="8" hidden="1"/>
    <cellStyle name="Hypertextový odkaz" xfId="27" builtinId="8" hidden="1"/>
    <cellStyle name="Hypertextový odkaz" xfId="29" builtinId="8" hidden="1"/>
    <cellStyle name="Hypertextový odkaz" xfId="31" builtinId="8"/>
    <cellStyle name="Normální" xfId="0" builtinId="0"/>
    <cellStyle name="Použitý hypertextový odkaz" xfId="2" builtinId="9" hidden="1"/>
    <cellStyle name="Použitý hypertextový odkaz" xfId="4" builtinId="9" hidden="1"/>
    <cellStyle name="Použitý hypertextový odkaz" xfId="6" builtinId="9" hidden="1"/>
    <cellStyle name="Použitý hypertextový odkaz" xfId="8" builtinId="9" hidden="1"/>
    <cellStyle name="Použitý hypertextový odkaz" xfId="10" builtinId="9" hidden="1"/>
    <cellStyle name="Použitý hypertextový odkaz" xfId="12" builtinId="9" hidden="1"/>
    <cellStyle name="Použitý hypertextový odkaz" xfId="14" builtinId="9" hidden="1"/>
    <cellStyle name="Použitý hypertextový odkaz" xfId="16" builtinId="9" hidden="1"/>
    <cellStyle name="Použitý hypertextový odkaz" xfId="18" builtinId="9" hidden="1"/>
    <cellStyle name="Použitý hypertextový odkaz" xfId="20" builtinId="9" hidden="1"/>
    <cellStyle name="Použitý hypertextový odkaz" xfId="22" builtinId="9" hidden="1"/>
    <cellStyle name="Použitý hypertextový odkaz" xfId="24" builtinId="9" hidden="1"/>
    <cellStyle name="Použitý hypertextový odkaz" xfId="26" builtinId="9" hidden="1"/>
    <cellStyle name="Použitý hypertextový odkaz" xfId="28" builtinId="9" hidden="1"/>
    <cellStyle name="Použitý hypertextový odkaz" xfId="3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Počet ZZ dle typu řízení programu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'Vybrané trendy'!$A$5</c:f>
              <c:strCache>
                <c:ptCount val="1"/>
                <c:pt idx="0">
                  <c:v>Interní model řízení*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'Vybrané trendy'!$B$4:$K$4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'Vybrané trendy'!$B$5:$K$5</c:f>
              <c:numCache>
                <c:formatCode>#,##0</c:formatCode>
                <c:ptCount val="10"/>
                <c:pt idx="0">
                  <c:v>63</c:v>
                </c:pt>
                <c:pt idx="1">
                  <c:v>91</c:v>
                </c:pt>
                <c:pt idx="2">
                  <c:v>118</c:v>
                </c:pt>
                <c:pt idx="3">
                  <c:v>163</c:v>
                </c:pt>
                <c:pt idx="4">
                  <c:v>141</c:v>
                </c:pt>
                <c:pt idx="5">
                  <c:v>115</c:v>
                </c:pt>
                <c:pt idx="6">
                  <c:v>110</c:v>
                </c:pt>
                <c:pt idx="7" formatCode="General">
                  <c:v>51</c:v>
                </c:pt>
                <c:pt idx="8">
                  <c:v>53</c:v>
                </c:pt>
                <c:pt idx="9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65-47EF-9C15-DFF4DADC6ABC}"/>
            </c:ext>
          </c:extLst>
        </c:ser>
        <c:ser>
          <c:idx val="1"/>
          <c:order val="1"/>
          <c:tx>
            <c:strRef>
              <c:f>'Vybrané trendy'!$A$6</c:f>
              <c:strCache>
                <c:ptCount val="1"/>
                <c:pt idx="0">
                  <c:v>Řízení ve spolupráci s EDO**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'Vybrané trendy'!$B$4:$K$4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'Vybrané trendy'!$B$6:$K$6</c:f>
              <c:numCache>
                <c:formatCode>#,##0</c:formatCode>
                <c:ptCount val="10"/>
                <c:pt idx="0">
                  <c:v>66</c:v>
                </c:pt>
                <c:pt idx="1">
                  <c:v>90</c:v>
                </c:pt>
                <c:pt idx="2">
                  <c:v>117</c:v>
                </c:pt>
                <c:pt idx="3">
                  <c:v>177</c:v>
                </c:pt>
                <c:pt idx="4">
                  <c:v>152</c:v>
                </c:pt>
                <c:pt idx="5">
                  <c:v>130</c:v>
                </c:pt>
                <c:pt idx="6">
                  <c:v>125</c:v>
                </c:pt>
                <c:pt idx="7" formatCode="General">
                  <c:v>54</c:v>
                </c:pt>
                <c:pt idx="8">
                  <c:v>59</c:v>
                </c:pt>
                <c:pt idx="9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65-47EF-9C15-DFF4DADC6ABC}"/>
            </c:ext>
          </c:extLst>
        </c:ser>
        <c:ser>
          <c:idx val="2"/>
          <c:order val="2"/>
          <c:tx>
            <c:strRef>
              <c:f>'Vybrané trendy'!$A$7</c:f>
              <c:strCache>
                <c:ptCount val="1"/>
                <c:pt idx="0">
                  <c:v>Kombinované řízení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'Vybrané trendy'!$B$4:$K$4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'Vybrané trendy'!$B$7:$K$7</c:f>
              <c:numCache>
                <c:formatCode>General</c:formatCode>
                <c:ptCount val="10"/>
                <c:pt idx="7">
                  <c:v>23</c:v>
                </c:pt>
                <c:pt idx="8" formatCode="#,##0">
                  <c:v>17</c:v>
                </c:pt>
                <c:pt idx="9" formatCode="#,##0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665-47EF-9C15-DFF4DADC6A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7855695"/>
        <c:axId val="97870575"/>
      </c:barChart>
      <c:catAx>
        <c:axId val="978556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7870575"/>
        <c:crosses val="autoZero"/>
        <c:auto val="1"/>
        <c:lblAlgn val="ctr"/>
        <c:lblOffset val="100"/>
        <c:noMultiLvlLbl val="0"/>
      </c:catAx>
      <c:valAx>
        <c:axId val="97870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78556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25400" cap="flat" cmpd="sng" algn="ctr">
      <a:solidFill>
        <a:schemeClr val="accent2"/>
      </a:solidFill>
      <a:prstDash val="solid"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Počet dobrovolníků dle typu řízení programu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'Vybrané trendy'!$A$12</c:f>
              <c:strCache>
                <c:ptCount val="1"/>
                <c:pt idx="0">
                  <c:v>Interní model řízení*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'Vybrané trendy'!$B$4:$K$4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'Vybrané trendy'!$B$12:$K$12</c:f>
              <c:numCache>
                <c:formatCode>#,##0</c:formatCode>
                <c:ptCount val="10"/>
                <c:pt idx="0">
                  <c:v>1393</c:v>
                </c:pt>
                <c:pt idx="1">
                  <c:v>2244</c:v>
                </c:pt>
                <c:pt idx="2">
                  <c:v>2679</c:v>
                </c:pt>
                <c:pt idx="3">
                  <c:v>2956</c:v>
                </c:pt>
                <c:pt idx="4">
                  <c:v>2376</c:v>
                </c:pt>
                <c:pt idx="5">
                  <c:v>1807</c:v>
                </c:pt>
                <c:pt idx="6">
                  <c:v>1981</c:v>
                </c:pt>
                <c:pt idx="7" formatCode="General">
                  <c:v>1227</c:v>
                </c:pt>
                <c:pt idx="8">
                  <c:v>1561</c:v>
                </c:pt>
                <c:pt idx="9">
                  <c:v>1402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CB-4421-98B0-6EAEC55AA049}"/>
            </c:ext>
          </c:extLst>
        </c:ser>
        <c:ser>
          <c:idx val="1"/>
          <c:order val="1"/>
          <c:tx>
            <c:strRef>
              <c:f>'Vybrané trendy'!$A$13</c:f>
              <c:strCache>
                <c:ptCount val="1"/>
                <c:pt idx="0">
                  <c:v>Řízení ve spolupráci s EDO**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'Vybrané trendy'!$B$4:$K$4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'Vybrané trendy'!$B$13:$K$13</c:f>
              <c:numCache>
                <c:formatCode>#,##0</c:formatCode>
                <c:ptCount val="10"/>
                <c:pt idx="0">
                  <c:v>1464</c:v>
                </c:pt>
                <c:pt idx="1">
                  <c:v>1589</c:v>
                </c:pt>
                <c:pt idx="2">
                  <c:v>1908</c:v>
                </c:pt>
                <c:pt idx="3">
                  <c:v>2563</c:v>
                </c:pt>
                <c:pt idx="4">
                  <c:v>2755</c:v>
                </c:pt>
                <c:pt idx="5">
                  <c:v>2078</c:v>
                </c:pt>
                <c:pt idx="6">
                  <c:v>1709</c:v>
                </c:pt>
                <c:pt idx="7" formatCode="General">
                  <c:v>623</c:v>
                </c:pt>
                <c:pt idx="8">
                  <c:v>719</c:v>
                </c:pt>
                <c:pt idx="9">
                  <c:v>792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CB-4421-98B0-6EAEC55AA049}"/>
            </c:ext>
          </c:extLst>
        </c:ser>
        <c:ser>
          <c:idx val="2"/>
          <c:order val="2"/>
          <c:tx>
            <c:strRef>
              <c:f>'Vybrané trendy'!$A$14</c:f>
              <c:strCache>
                <c:ptCount val="1"/>
                <c:pt idx="0">
                  <c:v>Kombinované řízení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'Vybrané trendy'!$B$4:$K$4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'Vybrané trendy'!$B$14:$K$14</c:f>
              <c:numCache>
                <c:formatCode>General</c:formatCode>
                <c:ptCount val="10"/>
                <c:pt idx="7">
                  <c:v>848</c:v>
                </c:pt>
                <c:pt idx="8" formatCode="#,##0">
                  <c:v>905</c:v>
                </c:pt>
                <c:pt idx="9" formatCode="#,##0">
                  <c:v>1467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CB-4421-98B0-6EAEC55AA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97855695"/>
        <c:axId val="97870575"/>
      </c:barChart>
      <c:catAx>
        <c:axId val="978556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7870575"/>
        <c:crosses val="autoZero"/>
        <c:auto val="1"/>
        <c:lblAlgn val="ctr"/>
        <c:lblOffset val="100"/>
        <c:noMultiLvlLbl val="0"/>
      </c:catAx>
      <c:valAx>
        <c:axId val="97870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78556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25400" cap="flat" cmpd="sng" algn="ctr">
      <a:solidFill>
        <a:schemeClr val="accent2"/>
      </a:solidFill>
      <a:prstDash val="solid"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Počet odpracovaných dobrovolnických hodin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'Vybrané trendy'!$A$20</c:f>
              <c:strCache>
                <c:ptCount val="1"/>
                <c:pt idx="0">
                  <c:v>v rámci pravidelné činnosti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numRef>
              <c:f>'Vybrané trendy'!$B$4:$K$4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'Vybrané trendy'!$B$20:$K$20</c:f>
              <c:numCache>
                <c:formatCode>General</c:formatCode>
                <c:ptCount val="10"/>
                <c:pt idx="7" formatCode="#,##0">
                  <c:v>50420</c:v>
                </c:pt>
                <c:pt idx="8" formatCode="#,##0">
                  <c:v>71739</c:v>
                </c:pt>
                <c:pt idx="9" formatCode="#,##0">
                  <c:v>64885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67-455B-9BC1-8E684BE49727}"/>
            </c:ext>
          </c:extLst>
        </c:ser>
        <c:ser>
          <c:idx val="1"/>
          <c:order val="1"/>
          <c:tx>
            <c:strRef>
              <c:f>'Vybrané trendy'!$A$21</c:f>
              <c:strCache>
                <c:ptCount val="1"/>
                <c:pt idx="0">
                  <c:v>v rámci jednorázových akcí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numRef>
              <c:f>'Vybrané trendy'!$B$4:$K$4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'Vybrané trendy'!$B$21:$K$21</c:f>
              <c:numCache>
                <c:formatCode>General</c:formatCode>
                <c:ptCount val="10"/>
                <c:pt idx="7" formatCode="#,##0">
                  <c:v>10458</c:v>
                </c:pt>
                <c:pt idx="8" formatCode="#,##0">
                  <c:v>14017</c:v>
                </c:pt>
                <c:pt idx="9" formatCode="#,##0">
                  <c:v>12968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A67-455B-9BC1-8E684BE49727}"/>
            </c:ext>
          </c:extLst>
        </c:ser>
        <c:ser>
          <c:idx val="2"/>
          <c:order val="2"/>
          <c:tx>
            <c:strRef>
              <c:f>'Vybrané trendy'!$A$22</c:f>
              <c:strCache>
                <c:ptCount val="1"/>
                <c:pt idx="0">
                  <c:v>Celkem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'Vybrané trendy'!$B$4:$K$4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'Vybrané trendy'!$B$22:$K$22</c:f>
              <c:numCache>
                <c:formatCode>#,##0</c:formatCode>
                <c:ptCount val="10"/>
                <c:pt idx="0">
                  <c:v>100393.5</c:v>
                </c:pt>
                <c:pt idx="1">
                  <c:v>124907</c:v>
                </c:pt>
                <c:pt idx="2">
                  <c:v>228517</c:v>
                </c:pt>
                <c:pt idx="3">
                  <c:v>125370</c:v>
                </c:pt>
                <c:pt idx="4">
                  <c:v>102422</c:v>
                </c:pt>
                <c:pt idx="5">
                  <c:v>76866</c:v>
                </c:pt>
                <c:pt idx="6">
                  <c:v>79684</c:v>
                </c:pt>
                <c:pt idx="7">
                  <c:v>60878</c:v>
                </c:pt>
                <c:pt idx="8">
                  <c:v>85756</c:v>
                </c:pt>
                <c:pt idx="9">
                  <c:v>77853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67-455B-9BC1-8E684BE497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855695"/>
        <c:axId val="97870575"/>
      </c:barChart>
      <c:catAx>
        <c:axId val="978556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7870575"/>
        <c:crosses val="autoZero"/>
        <c:auto val="1"/>
        <c:lblAlgn val="ctr"/>
        <c:lblOffset val="100"/>
        <c:noMultiLvlLbl val="0"/>
      </c:catAx>
      <c:valAx>
        <c:axId val="97870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978556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25400" cap="flat" cmpd="sng" algn="ctr">
      <a:solidFill>
        <a:schemeClr val="accent2"/>
      </a:solidFill>
      <a:prstDash val="solid"/>
      <a:round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1</xdr:row>
      <xdr:rowOff>200025</xdr:rowOff>
    </xdr:from>
    <xdr:to>
      <xdr:col>19</xdr:col>
      <xdr:colOff>10583</xdr:colOff>
      <xdr:row>8</xdr:row>
      <xdr:rowOff>1471083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34F23BC9-6FB5-2856-BDAB-95489A1ED44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9</xdr:row>
      <xdr:rowOff>1</xdr:rowOff>
    </xdr:from>
    <xdr:to>
      <xdr:col>19</xdr:col>
      <xdr:colOff>10583</xdr:colOff>
      <xdr:row>16</xdr:row>
      <xdr:rowOff>1270001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43D8D028-E1A0-44F9-88C9-2F56279A88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0</xdr:colOff>
      <xdr:row>17</xdr:row>
      <xdr:rowOff>0</xdr:rowOff>
    </xdr:from>
    <xdr:to>
      <xdr:col>19</xdr:col>
      <xdr:colOff>10583</xdr:colOff>
      <xdr:row>30</xdr:row>
      <xdr:rowOff>63500</xdr:rowOff>
    </xdr:to>
    <xdr:graphicFrame macro="">
      <xdr:nvGraphicFramePr>
        <xdr:cNvPr id="4" name="Graf 3">
          <a:extLst>
            <a:ext uri="{FF2B5EF4-FFF2-40B4-BE49-F238E27FC236}">
              <a16:creationId xmlns:a16="http://schemas.microsoft.com/office/drawing/2014/main" id="{7788C3E2-0FC8-4803-BEF2-18918257C7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uzis.cz/index.php?pg=registry-sber-dat--vykazy--2024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1852F-0AAC-483E-8BD1-0FDDDADC9B88}">
  <sheetPr>
    <tabColor rgb="FF92D050"/>
  </sheetPr>
  <dimension ref="A1:K23"/>
  <sheetViews>
    <sheetView tabSelected="1" zoomScaleNormal="100" workbookViewId="0">
      <selection activeCell="A25" sqref="A25"/>
    </sheetView>
  </sheetViews>
  <sheetFormatPr defaultRowHeight="15.75"/>
  <sheetData>
    <row r="1" spans="1:1" ht="21">
      <c r="A1" s="31" t="s">
        <v>115</v>
      </c>
    </row>
    <row r="3" spans="1:1">
      <c r="A3" t="s">
        <v>71</v>
      </c>
    </row>
    <row r="4" spans="1:1">
      <c r="A4" t="s">
        <v>72</v>
      </c>
    </row>
    <row r="5" spans="1:1">
      <c r="A5" s="32" t="s">
        <v>113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5" spans="1:1">
      <c r="A15" t="s">
        <v>114</v>
      </c>
    </row>
    <row r="17" spans="1:11">
      <c r="A17" t="s">
        <v>116</v>
      </c>
    </row>
    <row r="18" spans="1:11">
      <c r="A18" s="108" t="s">
        <v>105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10"/>
    </row>
    <row r="19" spans="1:11" ht="15.6" customHeight="1">
      <c r="A19" s="114" t="s">
        <v>75</v>
      </c>
      <c r="B19" s="114"/>
      <c r="C19" s="115" t="s">
        <v>76</v>
      </c>
      <c r="D19" s="115"/>
      <c r="E19" s="115" t="s">
        <v>106</v>
      </c>
      <c r="F19" s="115"/>
      <c r="G19" s="115"/>
      <c r="H19" s="115"/>
    </row>
    <row r="20" spans="1:11">
      <c r="A20" s="104">
        <v>123</v>
      </c>
      <c r="B20" s="104"/>
      <c r="C20" s="104">
        <v>3661</v>
      </c>
      <c r="D20" s="104"/>
      <c r="E20" s="116">
        <v>77853</v>
      </c>
      <c r="F20" s="117"/>
      <c r="G20" s="117"/>
      <c r="H20" s="118"/>
    </row>
    <row r="21" spans="1:11">
      <c r="A21" s="111" t="s">
        <v>107</v>
      </c>
      <c r="B21" s="112"/>
      <c r="C21" s="112"/>
      <c r="D21" s="112"/>
      <c r="E21" s="112"/>
      <c r="F21" s="112"/>
      <c r="G21" s="112"/>
      <c r="H21" s="112"/>
      <c r="I21" s="112"/>
      <c r="J21" s="112"/>
      <c r="K21" s="113"/>
    </row>
    <row r="22" spans="1:11">
      <c r="A22" s="114" t="s">
        <v>75</v>
      </c>
      <c r="B22" s="114"/>
      <c r="C22" s="115" t="s">
        <v>76</v>
      </c>
      <c r="D22" s="115"/>
      <c r="E22" s="115" t="s">
        <v>106</v>
      </c>
      <c r="F22" s="115"/>
      <c r="G22" s="115"/>
      <c r="H22" s="115"/>
    </row>
    <row r="23" spans="1:11">
      <c r="A23" s="104">
        <v>87</v>
      </c>
      <c r="B23" s="104"/>
      <c r="C23" s="105">
        <v>2853</v>
      </c>
      <c r="D23" s="106"/>
      <c r="E23" s="105">
        <v>58168</v>
      </c>
      <c r="F23" s="107"/>
      <c r="G23" s="107"/>
      <c r="H23" s="106"/>
    </row>
  </sheetData>
  <mergeCells count="14">
    <mergeCell ref="A23:B23"/>
    <mergeCell ref="C23:D23"/>
    <mergeCell ref="E23:H23"/>
    <mergeCell ref="A18:K18"/>
    <mergeCell ref="A21:K21"/>
    <mergeCell ref="A19:B19"/>
    <mergeCell ref="C19:D19"/>
    <mergeCell ref="E19:H19"/>
    <mergeCell ref="A20:B20"/>
    <mergeCell ref="C20:D20"/>
    <mergeCell ref="E20:H20"/>
    <mergeCell ref="A22:B22"/>
    <mergeCell ref="C22:D22"/>
    <mergeCell ref="E22:H22"/>
  </mergeCells>
  <hyperlinks>
    <hyperlink ref="A5" r:id="rId1" location="pracovnici-ekonomika " xr:uid="{5101B93B-D977-4D71-A529-BEF7D6413E3D}"/>
  </hyperlinks>
  <pageMargins left="0.7" right="0.7" top="0.78740157499999996" bottom="0.78740157499999996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37267-8F83-4ACF-B8CD-E6AD21D02BCE}">
  <sheetPr>
    <tabColor rgb="FF92D050"/>
  </sheetPr>
  <dimension ref="A1:F10"/>
  <sheetViews>
    <sheetView zoomScale="98" zoomScaleNormal="98" workbookViewId="0">
      <selection activeCell="A14" sqref="A14"/>
    </sheetView>
  </sheetViews>
  <sheetFormatPr defaultRowHeight="15.75"/>
  <cols>
    <col min="1" max="1" width="49.625" customWidth="1"/>
    <col min="2" max="6" width="13.625" customWidth="1"/>
  </cols>
  <sheetData>
    <row r="1" spans="1:6" ht="21">
      <c r="A1" s="119" t="s">
        <v>115</v>
      </c>
      <c r="B1" s="120"/>
      <c r="C1" s="120"/>
      <c r="D1" s="120"/>
      <c r="E1" s="120"/>
      <c r="F1" s="121"/>
    </row>
    <row r="2" spans="1:6" ht="18.75">
      <c r="A2" s="122" t="s">
        <v>73</v>
      </c>
      <c r="B2" s="123"/>
      <c r="C2" s="123"/>
      <c r="D2" s="123"/>
      <c r="E2" s="123"/>
      <c r="F2" s="124"/>
    </row>
    <row r="3" spans="1:6">
      <c r="A3" s="125" t="s">
        <v>74</v>
      </c>
      <c r="B3" s="125" t="s">
        <v>75</v>
      </c>
      <c r="C3" s="127" t="s">
        <v>76</v>
      </c>
      <c r="D3" s="129" t="s">
        <v>77</v>
      </c>
      <c r="E3" s="130"/>
      <c r="F3" s="131"/>
    </row>
    <row r="4" spans="1:6" ht="47.25">
      <c r="A4" s="126"/>
      <c r="B4" s="126"/>
      <c r="C4" s="128"/>
      <c r="D4" s="39" t="s">
        <v>28</v>
      </c>
      <c r="E4" s="39" t="s">
        <v>29</v>
      </c>
      <c r="F4" s="39" t="s">
        <v>78</v>
      </c>
    </row>
    <row r="5" spans="1:6">
      <c r="A5" s="33" t="s">
        <v>79</v>
      </c>
      <c r="B5" s="34">
        <v>44</v>
      </c>
      <c r="C5" s="35">
        <v>1402</v>
      </c>
      <c r="D5" s="36">
        <v>29798</v>
      </c>
      <c r="E5" s="36">
        <v>5624</v>
      </c>
      <c r="F5" s="36">
        <f>E5+D5</f>
        <v>35422</v>
      </c>
    </row>
    <row r="6" spans="1:6">
      <c r="A6" s="33" t="s">
        <v>80</v>
      </c>
      <c r="B6" s="34">
        <v>56</v>
      </c>
      <c r="C6" s="35">
        <v>792</v>
      </c>
      <c r="D6" s="36">
        <v>17869</v>
      </c>
      <c r="E6" s="36">
        <v>2987</v>
      </c>
      <c r="F6" s="36">
        <f t="shared" ref="F6:F7" si="0">E6+D6</f>
        <v>20856</v>
      </c>
    </row>
    <row r="7" spans="1:6" ht="16.5" thickBot="1">
      <c r="A7" s="37" t="s">
        <v>81</v>
      </c>
      <c r="B7" s="38">
        <v>23</v>
      </c>
      <c r="C7" s="19">
        <v>1467</v>
      </c>
      <c r="D7" s="6">
        <v>17218</v>
      </c>
      <c r="E7" s="6">
        <v>4357</v>
      </c>
      <c r="F7" s="6">
        <f t="shared" si="0"/>
        <v>21575</v>
      </c>
    </row>
    <row r="8" spans="1:6">
      <c r="A8" s="40" t="s">
        <v>82</v>
      </c>
      <c r="B8" s="24">
        <f>SUM(B5:B7)</f>
        <v>123</v>
      </c>
      <c r="C8" s="24">
        <f>SUM(C5:C7)</f>
        <v>3661</v>
      </c>
      <c r="D8" s="41">
        <f t="shared" ref="D8:E8" si="1">SUM(D5:D7)</f>
        <v>64885</v>
      </c>
      <c r="E8" s="41">
        <f t="shared" si="1"/>
        <v>12968</v>
      </c>
      <c r="F8" s="41">
        <f>SUM(F5:F7)</f>
        <v>77853</v>
      </c>
    </row>
    <row r="10" spans="1:6">
      <c r="A10" t="s">
        <v>19</v>
      </c>
    </row>
  </sheetData>
  <mergeCells count="6">
    <mergeCell ref="A1:F1"/>
    <mergeCell ref="A2:F2"/>
    <mergeCell ref="A3:A4"/>
    <mergeCell ref="B3:B4"/>
    <mergeCell ref="C3:C4"/>
    <mergeCell ref="D3:F3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1:U22"/>
  <sheetViews>
    <sheetView zoomScale="90" zoomScaleNormal="90" zoomScalePageLayoutView="125" workbookViewId="0">
      <selection activeCell="A23" sqref="A23"/>
    </sheetView>
  </sheetViews>
  <sheetFormatPr defaultColWidth="11" defaultRowHeight="15.75"/>
  <cols>
    <col min="1" max="1" width="16.625" customWidth="1"/>
    <col min="2" max="2" width="8" customWidth="1"/>
    <col min="3" max="3" width="7.875" customWidth="1"/>
    <col min="4" max="4" width="11.5" customWidth="1"/>
    <col min="5" max="5" width="14.125" customWidth="1"/>
    <col min="6" max="6" width="11" customWidth="1"/>
    <col min="7" max="8" width="11.125" customWidth="1"/>
    <col min="9" max="9" width="11.625" customWidth="1"/>
    <col min="10" max="10" width="8" customWidth="1"/>
    <col min="11" max="11" width="10.5" customWidth="1"/>
    <col min="12" max="12" width="13.875" customWidth="1"/>
    <col min="13" max="13" width="16.125" customWidth="1"/>
    <col min="14" max="14" width="12" bestFit="1" customWidth="1"/>
  </cols>
  <sheetData>
    <row r="1" spans="1:21" ht="39" customHeight="1">
      <c r="A1" s="119" t="s">
        <v>115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1"/>
    </row>
    <row r="2" spans="1:21" ht="21.95" customHeight="1">
      <c r="A2" s="132" t="s">
        <v>18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4"/>
    </row>
    <row r="3" spans="1:21" ht="30.95" customHeight="1">
      <c r="A3" s="126" t="s">
        <v>0</v>
      </c>
      <c r="B3" s="128" t="s">
        <v>117</v>
      </c>
      <c r="C3" s="128" t="s">
        <v>17</v>
      </c>
      <c r="D3" s="128" t="s">
        <v>20</v>
      </c>
      <c r="E3" s="137" t="s">
        <v>21</v>
      </c>
      <c r="F3" s="127" t="s">
        <v>22</v>
      </c>
      <c r="G3" s="129" t="s">
        <v>23</v>
      </c>
      <c r="H3" s="130"/>
      <c r="I3" s="130"/>
      <c r="J3" s="131"/>
      <c r="K3" s="129" t="s">
        <v>27</v>
      </c>
      <c r="L3" s="130"/>
      <c r="M3" s="131"/>
    </row>
    <row r="4" spans="1:21" ht="104.1" customHeight="1" thickBot="1">
      <c r="A4" s="136"/>
      <c r="B4" s="135"/>
      <c r="C4" s="135"/>
      <c r="D4" s="135"/>
      <c r="E4" s="138"/>
      <c r="F4" s="135"/>
      <c r="G4" s="4" t="s">
        <v>24</v>
      </c>
      <c r="H4" s="5" t="s">
        <v>25</v>
      </c>
      <c r="I4" s="5" t="s">
        <v>26</v>
      </c>
      <c r="J4" s="27" t="s">
        <v>16</v>
      </c>
      <c r="K4" s="4" t="s">
        <v>28</v>
      </c>
      <c r="L4" s="5" t="s">
        <v>29</v>
      </c>
      <c r="M4" s="27" t="s">
        <v>16</v>
      </c>
    </row>
    <row r="5" spans="1:21" ht="18.75" customHeight="1">
      <c r="A5" s="2" t="s">
        <v>1</v>
      </c>
      <c r="B5" s="85">
        <v>5533</v>
      </c>
      <c r="C5" s="13">
        <v>12</v>
      </c>
      <c r="D5" s="17">
        <v>7</v>
      </c>
      <c r="E5" s="17">
        <v>1</v>
      </c>
      <c r="F5" s="11">
        <v>4</v>
      </c>
      <c r="G5" s="78">
        <v>705</v>
      </c>
      <c r="H5" s="68">
        <v>2</v>
      </c>
      <c r="I5" s="68">
        <v>408</v>
      </c>
      <c r="J5" s="74">
        <f t="shared" ref="J5:J18" si="0">SUM(G5:I5)</f>
        <v>1115</v>
      </c>
      <c r="K5" s="68">
        <v>15115</v>
      </c>
      <c r="L5" s="69">
        <v>4430</v>
      </c>
      <c r="M5" s="74">
        <f t="shared" ref="M5:M18" si="1">SUM(K5:L5)</f>
        <v>19545</v>
      </c>
      <c r="N5" s="26"/>
      <c r="P5" s="26"/>
      <c r="Q5" s="26"/>
      <c r="U5" s="26"/>
    </row>
    <row r="6" spans="1:21" ht="18.95" customHeight="1">
      <c r="A6" s="1" t="s">
        <v>2</v>
      </c>
      <c r="B6" s="86">
        <v>3366</v>
      </c>
      <c r="C6" s="14">
        <v>8</v>
      </c>
      <c r="D6" s="18">
        <v>4</v>
      </c>
      <c r="E6" s="18">
        <v>2</v>
      </c>
      <c r="F6" s="9">
        <v>2</v>
      </c>
      <c r="G6" s="79">
        <v>118</v>
      </c>
      <c r="H6" s="70">
        <v>7</v>
      </c>
      <c r="I6" s="70">
        <v>48</v>
      </c>
      <c r="J6" s="74">
        <f t="shared" si="0"/>
        <v>173</v>
      </c>
      <c r="K6" s="70">
        <v>3952</v>
      </c>
      <c r="L6" s="71">
        <v>468</v>
      </c>
      <c r="M6" s="74">
        <f t="shared" si="1"/>
        <v>4420</v>
      </c>
      <c r="N6" s="26"/>
      <c r="P6" s="26"/>
      <c r="Q6" s="26"/>
      <c r="U6" s="26"/>
    </row>
    <row r="7" spans="1:21" ht="18" customHeight="1">
      <c r="A7" s="1" t="s">
        <v>3</v>
      </c>
      <c r="B7" s="86">
        <v>1850</v>
      </c>
      <c r="C7" s="14">
        <v>9</v>
      </c>
      <c r="D7" s="18">
        <v>2</v>
      </c>
      <c r="E7" s="18">
        <v>7</v>
      </c>
      <c r="F7" s="9">
        <v>0</v>
      </c>
      <c r="G7" s="79">
        <v>15</v>
      </c>
      <c r="H7" s="70">
        <v>92</v>
      </c>
      <c r="I7" s="70">
        <v>0</v>
      </c>
      <c r="J7" s="74">
        <f t="shared" si="0"/>
        <v>107</v>
      </c>
      <c r="K7" s="70">
        <v>3889</v>
      </c>
      <c r="L7" s="71">
        <v>1321</v>
      </c>
      <c r="M7" s="74">
        <f t="shared" si="1"/>
        <v>5210</v>
      </c>
      <c r="N7" s="26"/>
      <c r="P7" s="26"/>
      <c r="Q7" s="26"/>
    </row>
    <row r="8" spans="1:21" ht="20.100000000000001" customHeight="1">
      <c r="A8" s="1" t="s">
        <v>4</v>
      </c>
      <c r="B8" s="86">
        <v>1782</v>
      </c>
      <c r="C8" s="14">
        <v>4</v>
      </c>
      <c r="D8" s="18">
        <v>0</v>
      </c>
      <c r="E8" s="18">
        <v>0</v>
      </c>
      <c r="F8" s="9">
        <v>4</v>
      </c>
      <c r="G8" s="79">
        <v>0</v>
      </c>
      <c r="H8" s="70">
        <v>0</v>
      </c>
      <c r="I8" s="70">
        <v>157</v>
      </c>
      <c r="J8" s="74">
        <f t="shared" si="0"/>
        <v>157</v>
      </c>
      <c r="K8" s="70">
        <v>2484</v>
      </c>
      <c r="L8" s="71">
        <v>91</v>
      </c>
      <c r="M8" s="74">
        <f t="shared" si="1"/>
        <v>2575</v>
      </c>
      <c r="N8" s="26"/>
      <c r="P8" s="26"/>
      <c r="Q8" s="26"/>
      <c r="U8" s="26"/>
    </row>
    <row r="9" spans="1:21" ht="21" customHeight="1">
      <c r="A9" s="1" t="s">
        <v>5</v>
      </c>
      <c r="B9" s="86">
        <v>1074</v>
      </c>
      <c r="C9" s="14">
        <v>1</v>
      </c>
      <c r="D9" s="18">
        <v>0</v>
      </c>
      <c r="E9" s="18">
        <v>0</v>
      </c>
      <c r="F9" s="9">
        <v>1</v>
      </c>
      <c r="G9" s="79">
        <v>0</v>
      </c>
      <c r="H9" s="70">
        <v>0</v>
      </c>
      <c r="I9" s="70">
        <v>20</v>
      </c>
      <c r="J9" s="74">
        <f t="shared" si="0"/>
        <v>20</v>
      </c>
      <c r="K9" s="70">
        <v>0</v>
      </c>
      <c r="L9" s="71">
        <v>202</v>
      </c>
      <c r="M9" s="74">
        <f t="shared" si="1"/>
        <v>202</v>
      </c>
      <c r="N9" s="26"/>
      <c r="P9" s="26"/>
      <c r="Q9" s="26"/>
      <c r="U9" s="26"/>
    </row>
    <row r="10" spans="1:21" ht="20.100000000000001" customHeight="1">
      <c r="A10" s="1" t="s">
        <v>6</v>
      </c>
      <c r="B10" s="86">
        <v>2062</v>
      </c>
      <c r="C10" s="14">
        <v>13</v>
      </c>
      <c r="D10" s="18">
        <v>9</v>
      </c>
      <c r="E10" s="18">
        <v>2</v>
      </c>
      <c r="F10" s="9">
        <v>2</v>
      </c>
      <c r="G10" s="79">
        <v>143</v>
      </c>
      <c r="H10" s="70">
        <v>14</v>
      </c>
      <c r="I10" s="70">
        <v>22</v>
      </c>
      <c r="J10" s="74">
        <f t="shared" si="0"/>
        <v>179</v>
      </c>
      <c r="K10" s="70">
        <v>4266</v>
      </c>
      <c r="L10" s="71">
        <v>1400</v>
      </c>
      <c r="M10" s="74">
        <f t="shared" si="1"/>
        <v>5666</v>
      </c>
      <c r="N10" s="26"/>
      <c r="P10" s="26"/>
      <c r="Q10" s="26"/>
      <c r="U10" s="26"/>
    </row>
    <row r="11" spans="1:21" ht="18.95" customHeight="1">
      <c r="A11" s="1" t="s">
        <v>7</v>
      </c>
      <c r="B11" s="86">
        <v>1232</v>
      </c>
      <c r="C11" s="14">
        <v>6</v>
      </c>
      <c r="D11" s="18">
        <v>5</v>
      </c>
      <c r="E11" s="18">
        <v>1</v>
      </c>
      <c r="F11" s="9">
        <v>0</v>
      </c>
      <c r="G11" s="79">
        <v>27</v>
      </c>
      <c r="H11" s="70">
        <v>24</v>
      </c>
      <c r="I11" s="70">
        <v>0</v>
      </c>
      <c r="J11" s="74">
        <f t="shared" si="0"/>
        <v>51</v>
      </c>
      <c r="K11" s="70">
        <v>696</v>
      </c>
      <c r="L11" s="71">
        <v>73</v>
      </c>
      <c r="M11" s="74">
        <f t="shared" si="1"/>
        <v>769</v>
      </c>
      <c r="N11" s="26"/>
      <c r="P11" s="26"/>
      <c r="Q11" s="26"/>
    </row>
    <row r="12" spans="1:21" ht="18.95" customHeight="1">
      <c r="A12" s="2" t="s">
        <v>8</v>
      </c>
      <c r="B12" s="87">
        <v>1647</v>
      </c>
      <c r="C12" s="13">
        <v>4</v>
      </c>
      <c r="D12" s="17">
        <v>1</v>
      </c>
      <c r="E12" s="18">
        <v>2</v>
      </c>
      <c r="F12" s="11">
        <v>1</v>
      </c>
      <c r="G12" s="78">
        <v>50</v>
      </c>
      <c r="H12" s="68">
        <v>63</v>
      </c>
      <c r="I12" s="68">
        <v>349</v>
      </c>
      <c r="J12" s="74">
        <f t="shared" si="0"/>
        <v>462</v>
      </c>
      <c r="K12" s="68">
        <v>7368</v>
      </c>
      <c r="L12" s="69">
        <v>484</v>
      </c>
      <c r="M12" s="74">
        <f t="shared" si="1"/>
        <v>7852</v>
      </c>
      <c r="N12" s="26"/>
      <c r="P12" s="26"/>
      <c r="Q12" s="26"/>
      <c r="U12" s="26"/>
    </row>
    <row r="13" spans="1:21" ht="20.100000000000001" customHeight="1">
      <c r="A13" s="2" t="s">
        <v>9</v>
      </c>
      <c r="B13" s="87">
        <v>1481</v>
      </c>
      <c r="C13" s="13">
        <v>5</v>
      </c>
      <c r="D13" s="17">
        <v>2</v>
      </c>
      <c r="E13" s="18">
        <v>3</v>
      </c>
      <c r="F13" s="11">
        <v>0</v>
      </c>
      <c r="G13" s="78">
        <v>13</v>
      </c>
      <c r="H13" s="68">
        <v>16</v>
      </c>
      <c r="I13" s="68">
        <v>0</v>
      </c>
      <c r="J13" s="74">
        <f t="shared" si="0"/>
        <v>29</v>
      </c>
      <c r="K13" s="68">
        <v>644</v>
      </c>
      <c r="L13" s="69">
        <v>27</v>
      </c>
      <c r="M13" s="74">
        <f t="shared" si="1"/>
        <v>671</v>
      </c>
      <c r="N13" s="26"/>
      <c r="P13" s="26"/>
      <c r="Q13" s="26"/>
    </row>
    <row r="14" spans="1:21" ht="20.100000000000001" customHeight="1">
      <c r="A14" s="1" t="s">
        <v>10</v>
      </c>
      <c r="B14" s="86">
        <v>1423</v>
      </c>
      <c r="C14" s="14">
        <v>8</v>
      </c>
      <c r="D14" s="18">
        <v>0</v>
      </c>
      <c r="E14" s="18">
        <v>4</v>
      </c>
      <c r="F14" s="9">
        <v>4</v>
      </c>
      <c r="G14" s="79">
        <v>0</v>
      </c>
      <c r="H14" s="70">
        <v>34</v>
      </c>
      <c r="I14" s="70">
        <v>121</v>
      </c>
      <c r="J14" s="74">
        <f t="shared" si="0"/>
        <v>155</v>
      </c>
      <c r="K14" s="70">
        <v>2343</v>
      </c>
      <c r="L14" s="71">
        <v>380</v>
      </c>
      <c r="M14" s="74">
        <f t="shared" si="1"/>
        <v>2723</v>
      </c>
      <c r="N14" s="26"/>
      <c r="P14" s="26"/>
      <c r="Q14" s="26"/>
      <c r="U14" s="26"/>
    </row>
    <row r="15" spans="1:21" ht="18.95" customHeight="1">
      <c r="A15" s="1" t="s">
        <v>14</v>
      </c>
      <c r="B15" s="86">
        <v>3845</v>
      </c>
      <c r="C15" s="14">
        <v>16</v>
      </c>
      <c r="D15" s="18">
        <v>7</v>
      </c>
      <c r="E15" s="18">
        <v>9</v>
      </c>
      <c r="F15" s="9">
        <v>0</v>
      </c>
      <c r="G15" s="79">
        <v>248</v>
      </c>
      <c r="H15" s="70">
        <v>52</v>
      </c>
      <c r="I15" s="70">
        <v>0</v>
      </c>
      <c r="J15" s="74">
        <f t="shared" si="0"/>
        <v>300</v>
      </c>
      <c r="K15" s="70">
        <v>8609</v>
      </c>
      <c r="L15" s="71">
        <v>1859</v>
      </c>
      <c r="M15" s="74">
        <f t="shared" si="1"/>
        <v>10468</v>
      </c>
      <c r="N15" s="26"/>
      <c r="P15" s="26"/>
      <c r="Q15" s="26"/>
    </row>
    <row r="16" spans="1:21" ht="20.100000000000001" customHeight="1">
      <c r="A16" s="1" t="s">
        <v>11</v>
      </c>
      <c r="B16" s="86">
        <v>2016</v>
      </c>
      <c r="C16" s="14">
        <v>8</v>
      </c>
      <c r="D16" s="18">
        <v>1</v>
      </c>
      <c r="E16" s="18">
        <v>6</v>
      </c>
      <c r="F16" s="9">
        <v>1</v>
      </c>
      <c r="G16" s="79">
        <v>8</v>
      </c>
      <c r="H16" s="70">
        <v>89</v>
      </c>
      <c r="I16" s="70">
        <v>202</v>
      </c>
      <c r="J16" s="74">
        <f t="shared" si="0"/>
        <v>299</v>
      </c>
      <c r="K16" s="70">
        <v>3056</v>
      </c>
      <c r="L16" s="71">
        <v>698</v>
      </c>
      <c r="M16" s="74">
        <f t="shared" si="1"/>
        <v>3754</v>
      </c>
      <c r="N16" s="26"/>
      <c r="P16" s="26"/>
      <c r="Q16" s="26"/>
      <c r="U16" s="26"/>
    </row>
    <row r="17" spans="1:21" ht="20.100000000000001" customHeight="1">
      <c r="A17" s="1" t="s">
        <v>12</v>
      </c>
      <c r="B17" s="86">
        <v>1912</v>
      </c>
      <c r="C17" s="14">
        <v>6</v>
      </c>
      <c r="D17" s="18">
        <v>2</v>
      </c>
      <c r="E17" s="18">
        <v>1</v>
      </c>
      <c r="F17" s="9">
        <v>3</v>
      </c>
      <c r="G17" s="79">
        <v>24</v>
      </c>
      <c r="H17" s="70">
        <v>74</v>
      </c>
      <c r="I17" s="70">
        <v>41</v>
      </c>
      <c r="J17" s="74">
        <f t="shared" si="0"/>
        <v>139</v>
      </c>
      <c r="K17" s="70">
        <v>2487</v>
      </c>
      <c r="L17" s="71">
        <v>688</v>
      </c>
      <c r="M17" s="74">
        <f t="shared" si="1"/>
        <v>3175</v>
      </c>
      <c r="N17" s="26"/>
      <c r="P17" s="26"/>
      <c r="Q17" s="26"/>
      <c r="U17" s="26"/>
    </row>
    <row r="18" spans="1:21" ht="18.95" customHeight="1" thickBot="1">
      <c r="A18" s="3" t="s">
        <v>13</v>
      </c>
      <c r="B18" s="88">
        <v>3425</v>
      </c>
      <c r="C18" s="15">
        <v>23</v>
      </c>
      <c r="D18" s="19">
        <v>4</v>
      </c>
      <c r="E18" s="21">
        <v>18</v>
      </c>
      <c r="F18" s="7">
        <v>1</v>
      </c>
      <c r="G18" s="80">
        <v>51</v>
      </c>
      <c r="H18" s="72">
        <v>325</v>
      </c>
      <c r="I18" s="72">
        <v>99</v>
      </c>
      <c r="J18" s="81">
        <f t="shared" si="0"/>
        <v>475</v>
      </c>
      <c r="K18" s="72">
        <v>9976</v>
      </c>
      <c r="L18" s="73">
        <v>847</v>
      </c>
      <c r="M18" s="75">
        <f t="shared" si="1"/>
        <v>10823</v>
      </c>
      <c r="N18" s="26"/>
      <c r="P18" s="26"/>
      <c r="Q18" s="26"/>
      <c r="U18" s="26"/>
    </row>
    <row r="19" spans="1:21" ht="21.95" customHeight="1">
      <c r="A19" s="62" t="s">
        <v>15</v>
      </c>
      <c r="B19" s="12">
        <v>32648</v>
      </c>
      <c r="C19" s="12">
        <v>123</v>
      </c>
      <c r="D19" s="12">
        <v>44</v>
      </c>
      <c r="E19" s="67">
        <v>56</v>
      </c>
      <c r="F19" s="67">
        <v>23</v>
      </c>
      <c r="G19" s="82">
        <f t="shared" ref="G19:M19" si="2">SUM(G5:G18)</f>
        <v>1402</v>
      </c>
      <c r="H19" s="83">
        <f t="shared" si="2"/>
        <v>792</v>
      </c>
      <c r="I19" s="76">
        <f t="shared" si="2"/>
        <v>1467</v>
      </c>
      <c r="J19" s="84">
        <f t="shared" si="2"/>
        <v>3661</v>
      </c>
      <c r="K19" s="77">
        <f t="shared" si="2"/>
        <v>64885</v>
      </c>
      <c r="L19" s="77">
        <f t="shared" si="2"/>
        <v>12968</v>
      </c>
      <c r="M19" s="84">
        <f t="shared" si="2"/>
        <v>77853</v>
      </c>
    </row>
    <row r="21" spans="1:21">
      <c r="A21" t="s">
        <v>19</v>
      </c>
    </row>
    <row r="22" spans="1:21">
      <c r="A22" t="s">
        <v>119</v>
      </c>
    </row>
  </sheetData>
  <mergeCells count="10">
    <mergeCell ref="A2:M2"/>
    <mergeCell ref="K3:M3"/>
    <mergeCell ref="A1:M1"/>
    <mergeCell ref="B3:B4"/>
    <mergeCell ref="A3:A4"/>
    <mergeCell ref="D3:D4"/>
    <mergeCell ref="E3:E4"/>
    <mergeCell ref="G3:J3"/>
    <mergeCell ref="C3:C4"/>
    <mergeCell ref="F3:F4"/>
  </mergeCells>
  <phoneticPr fontId="6" type="noConversion"/>
  <pageMargins left="0.74803149606299213" right="0.74803149606299213" top="0.98425196850393704" bottom="0.98425196850393704" header="0.51181102362204722" footer="0.51181102362204722"/>
  <pageSetup paperSize="9" scale="88" orientation="landscape" horizontalDpi="4294967292" verticalDpi="4294967292" r:id="rId1"/>
  <ignoredErrors>
    <ignoredError sqref="J6:J18" formulaRange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1E4E0-8D6F-43D2-B144-89AC700C7340}">
  <sheetPr>
    <tabColor rgb="FF92D050"/>
    <pageSetUpPr fitToPage="1"/>
  </sheetPr>
  <dimension ref="A1:S53"/>
  <sheetViews>
    <sheetView zoomScale="90" zoomScaleNormal="90" zoomScalePageLayoutView="125" workbookViewId="0">
      <selection sqref="A1:M1"/>
    </sheetView>
  </sheetViews>
  <sheetFormatPr defaultColWidth="11" defaultRowHeight="15.75"/>
  <cols>
    <col min="1" max="1" width="41.5" bestFit="1" customWidth="1"/>
    <col min="2" max="2" width="8" customWidth="1"/>
    <col min="3" max="3" width="7.875" customWidth="1"/>
    <col min="4" max="4" width="11.5" customWidth="1"/>
    <col min="5" max="5" width="14.125" customWidth="1"/>
    <col min="6" max="6" width="11" customWidth="1"/>
    <col min="7" max="8" width="11.125" customWidth="1"/>
    <col min="9" max="9" width="11.625" customWidth="1"/>
    <col min="10" max="10" width="8" customWidth="1"/>
    <col min="11" max="11" width="10.5" customWidth="1"/>
    <col min="12" max="12" width="13.875" customWidth="1"/>
    <col min="13" max="13" width="16.125" customWidth="1"/>
    <col min="14" max="14" width="12" bestFit="1" customWidth="1"/>
  </cols>
  <sheetData>
    <row r="1" spans="1:15" ht="39" customHeight="1">
      <c r="A1" s="119" t="s">
        <v>115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1"/>
    </row>
    <row r="2" spans="1:15" ht="21.95" customHeight="1">
      <c r="A2" s="132" t="s">
        <v>48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4"/>
    </row>
    <row r="3" spans="1:15" ht="30.95" customHeight="1">
      <c r="A3" s="126" t="s">
        <v>31</v>
      </c>
      <c r="B3" s="127" t="s">
        <v>32</v>
      </c>
      <c r="C3" s="128" t="s">
        <v>17</v>
      </c>
      <c r="D3" s="128" t="s">
        <v>20</v>
      </c>
      <c r="E3" s="137" t="s">
        <v>21</v>
      </c>
      <c r="F3" s="127" t="s">
        <v>22</v>
      </c>
      <c r="G3" s="129" t="s">
        <v>23</v>
      </c>
      <c r="H3" s="130"/>
      <c r="I3" s="130"/>
      <c r="J3" s="131"/>
      <c r="K3" s="129" t="s">
        <v>27</v>
      </c>
      <c r="L3" s="130"/>
      <c r="M3" s="131"/>
    </row>
    <row r="4" spans="1:15" ht="104.1" customHeight="1" thickBot="1">
      <c r="A4" s="136"/>
      <c r="B4" s="135"/>
      <c r="C4" s="135"/>
      <c r="D4" s="135"/>
      <c r="E4" s="138"/>
      <c r="F4" s="135"/>
      <c r="G4" s="4" t="s">
        <v>24</v>
      </c>
      <c r="H4" s="5" t="s">
        <v>25</v>
      </c>
      <c r="I4" s="5" t="s">
        <v>26</v>
      </c>
      <c r="J4" s="27" t="s">
        <v>16</v>
      </c>
      <c r="K4" s="4" t="s">
        <v>28</v>
      </c>
      <c r="L4" s="5" t="s">
        <v>29</v>
      </c>
      <c r="M4" s="27" t="s">
        <v>16</v>
      </c>
    </row>
    <row r="5" spans="1:15" ht="18.75" customHeight="1">
      <c r="A5" s="2" t="s">
        <v>33</v>
      </c>
      <c r="B5" s="17">
        <v>12</v>
      </c>
      <c r="C5" s="13">
        <v>12</v>
      </c>
      <c r="D5" s="17">
        <v>5</v>
      </c>
      <c r="E5" s="17">
        <v>2</v>
      </c>
      <c r="F5" s="17">
        <v>5</v>
      </c>
      <c r="G5" s="100">
        <v>708</v>
      </c>
      <c r="H5" s="101">
        <v>68</v>
      </c>
      <c r="I5" s="101">
        <v>626</v>
      </c>
      <c r="J5" s="24">
        <f t="shared" ref="J5:J22" si="0">SUM(G5:I5)</f>
        <v>1402</v>
      </c>
      <c r="K5" s="22">
        <v>15956</v>
      </c>
      <c r="L5" s="10">
        <v>4349</v>
      </c>
      <c r="M5" s="24">
        <f t="shared" ref="M5:M22" si="1">SUM(K5:L5)</f>
        <v>20305</v>
      </c>
      <c r="N5" s="26"/>
      <c r="O5" s="26"/>
    </row>
    <row r="6" spans="1:15" ht="18.95" customHeight="1">
      <c r="A6" s="1" t="s">
        <v>34</v>
      </c>
      <c r="B6" s="86">
        <v>130</v>
      </c>
      <c r="C6" s="14">
        <v>37</v>
      </c>
      <c r="D6" s="17">
        <v>17</v>
      </c>
      <c r="E6" s="17">
        <v>15</v>
      </c>
      <c r="F6" s="17">
        <v>5</v>
      </c>
      <c r="G6" s="102">
        <v>314</v>
      </c>
      <c r="H6" s="103">
        <v>313</v>
      </c>
      <c r="I6" s="103">
        <v>165</v>
      </c>
      <c r="J6" s="24">
        <f t="shared" si="0"/>
        <v>792</v>
      </c>
      <c r="K6" s="23">
        <v>15681</v>
      </c>
      <c r="L6" s="8">
        <v>2142</v>
      </c>
      <c r="M6" s="24">
        <f t="shared" si="1"/>
        <v>17823</v>
      </c>
      <c r="N6" s="26"/>
      <c r="O6" s="26"/>
    </row>
    <row r="7" spans="1:15" ht="18" customHeight="1">
      <c r="A7" s="1" t="s">
        <v>85</v>
      </c>
      <c r="B7" s="86">
        <v>20</v>
      </c>
      <c r="C7" s="14">
        <v>2</v>
      </c>
      <c r="D7" s="17">
        <v>0</v>
      </c>
      <c r="E7" s="17">
        <v>1</v>
      </c>
      <c r="F7" s="17">
        <v>1</v>
      </c>
      <c r="G7" s="102">
        <v>0</v>
      </c>
      <c r="H7" s="103">
        <v>32</v>
      </c>
      <c r="I7" s="103">
        <v>190</v>
      </c>
      <c r="J7" s="24">
        <f t="shared" si="0"/>
        <v>222</v>
      </c>
      <c r="K7" s="23">
        <v>2808</v>
      </c>
      <c r="L7" s="8">
        <v>1359</v>
      </c>
      <c r="M7" s="24">
        <v>4157</v>
      </c>
      <c r="N7" s="26"/>
    </row>
    <row r="8" spans="1:15" ht="20.100000000000001" customHeight="1">
      <c r="A8" s="1" t="s">
        <v>35</v>
      </c>
      <c r="B8" s="86">
        <v>46</v>
      </c>
      <c r="C8" s="14">
        <v>3</v>
      </c>
      <c r="D8" s="17">
        <v>0</v>
      </c>
      <c r="E8" s="17">
        <v>2</v>
      </c>
      <c r="F8" s="17">
        <v>1</v>
      </c>
      <c r="G8" s="102">
        <v>0</v>
      </c>
      <c r="H8" s="103">
        <v>18</v>
      </c>
      <c r="I8" s="103">
        <v>14</v>
      </c>
      <c r="J8" s="24">
        <f t="shared" si="0"/>
        <v>32</v>
      </c>
      <c r="K8" s="23">
        <v>1009</v>
      </c>
      <c r="L8" s="8">
        <v>32</v>
      </c>
      <c r="M8" s="24">
        <f t="shared" si="1"/>
        <v>1041</v>
      </c>
      <c r="N8" s="26"/>
    </row>
    <row r="9" spans="1:15" ht="21" customHeight="1">
      <c r="A9" s="1" t="s">
        <v>36</v>
      </c>
      <c r="B9" s="86">
        <v>40</v>
      </c>
      <c r="C9" s="14">
        <v>4</v>
      </c>
      <c r="D9" s="17">
        <v>2</v>
      </c>
      <c r="E9" s="17">
        <v>2</v>
      </c>
      <c r="F9" s="17">
        <v>0</v>
      </c>
      <c r="G9" s="102">
        <v>12</v>
      </c>
      <c r="H9" s="103">
        <v>6</v>
      </c>
      <c r="I9" s="103">
        <v>0</v>
      </c>
      <c r="J9" s="24">
        <f t="shared" si="0"/>
        <v>18</v>
      </c>
      <c r="K9" s="23">
        <v>145</v>
      </c>
      <c r="L9" s="8">
        <v>17</v>
      </c>
      <c r="M9" s="24">
        <f t="shared" si="1"/>
        <v>162</v>
      </c>
      <c r="N9" s="26"/>
      <c r="O9" s="26"/>
    </row>
    <row r="10" spans="1:15" ht="18.95" customHeight="1">
      <c r="A10" s="1" t="s">
        <v>37</v>
      </c>
      <c r="B10" s="86">
        <v>18</v>
      </c>
      <c r="C10" s="14">
        <v>1</v>
      </c>
      <c r="D10" s="17">
        <v>0</v>
      </c>
      <c r="E10" s="17">
        <v>0</v>
      </c>
      <c r="F10" s="17">
        <v>1</v>
      </c>
      <c r="G10" s="102">
        <v>0</v>
      </c>
      <c r="H10" s="103">
        <v>0</v>
      </c>
      <c r="I10" s="103">
        <v>349</v>
      </c>
      <c r="J10" s="24">
        <f t="shared" si="0"/>
        <v>349</v>
      </c>
      <c r="K10" s="23">
        <v>2675</v>
      </c>
      <c r="L10" s="8">
        <v>191</v>
      </c>
      <c r="M10" s="24">
        <f t="shared" si="1"/>
        <v>2866</v>
      </c>
      <c r="N10" s="26"/>
    </row>
    <row r="11" spans="1:15" ht="18.95" customHeight="1">
      <c r="A11" s="2" t="s">
        <v>38</v>
      </c>
      <c r="B11" s="86">
        <v>18</v>
      </c>
      <c r="C11" s="13">
        <v>11</v>
      </c>
      <c r="D11" s="17">
        <v>6</v>
      </c>
      <c r="E11" s="17">
        <v>2</v>
      </c>
      <c r="F11" s="17">
        <v>3</v>
      </c>
      <c r="G11" s="100">
        <v>234</v>
      </c>
      <c r="H11" s="101">
        <v>35</v>
      </c>
      <c r="I11" s="101">
        <v>61</v>
      </c>
      <c r="J11" s="24">
        <f t="shared" si="0"/>
        <v>330</v>
      </c>
      <c r="K11" s="22">
        <v>15455</v>
      </c>
      <c r="L11" s="10">
        <v>2476</v>
      </c>
      <c r="M11" s="24">
        <f t="shared" si="1"/>
        <v>17931</v>
      </c>
      <c r="N11" s="26"/>
      <c r="O11" s="26"/>
    </row>
    <row r="12" spans="1:15" ht="20.100000000000001" customHeight="1">
      <c r="A12" s="2" t="s">
        <v>39</v>
      </c>
      <c r="B12" s="86">
        <v>4396</v>
      </c>
      <c r="C12" s="13">
        <v>1</v>
      </c>
      <c r="D12" s="17">
        <v>1</v>
      </c>
      <c r="E12" s="17">
        <v>0</v>
      </c>
      <c r="F12" s="17">
        <v>0</v>
      </c>
      <c r="G12" s="100">
        <v>0</v>
      </c>
      <c r="H12" s="101">
        <v>0</v>
      </c>
      <c r="I12" s="101">
        <v>0</v>
      </c>
      <c r="J12" s="24">
        <f t="shared" si="0"/>
        <v>0</v>
      </c>
      <c r="K12" s="22">
        <v>0</v>
      </c>
      <c r="L12" s="10">
        <v>0</v>
      </c>
      <c r="M12" s="24">
        <f t="shared" si="1"/>
        <v>0</v>
      </c>
      <c r="N12" s="26"/>
      <c r="O12" s="26"/>
    </row>
    <row r="13" spans="1:15" ht="20.100000000000001" customHeight="1">
      <c r="A13" s="2" t="s">
        <v>40</v>
      </c>
      <c r="B13" s="86">
        <v>5245</v>
      </c>
      <c r="C13" s="13">
        <v>1</v>
      </c>
      <c r="D13" s="17">
        <v>1</v>
      </c>
      <c r="E13" s="17">
        <v>0</v>
      </c>
      <c r="F13" s="17">
        <v>0</v>
      </c>
      <c r="G13" s="100">
        <v>0</v>
      </c>
      <c r="H13" s="101">
        <v>0</v>
      </c>
      <c r="I13" s="101">
        <v>0</v>
      </c>
      <c r="J13" s="24">
        <f t="shared" si="0"/>
        <v>0</v>
      </c>
      <c r="K13" s="22">
        <v>0</v>
      </c>
      <c r="L13" s="10">
        <v>0</v>
      </c>
      <c r="M13" s="24">
        <f t="shared" si="1"/>
        <v>0</v>
      </c>
      <c r="N13" s="26"/>
      <c r="O13" s="26"/>
    </row>
    <row r="14" spans="1:15" ht="20.100000000000001" customHeight="1">
      <c r="A14" s="2" t="s">
        <v>41</v>
      </c>
      <c r="B14" s="86">
        <v>8437</v>
      </c>
      <c r="C14" s="13">
        <v>2</v>
      </c>
      <c r="D14" s="17">
        <v>0</v>
      </c>
      <c r="E14" s="17">
        <v>1</v>
      </c>
      <c r="F14" s="17">
        <v>1</v>
      </c>
      <c r="G14" s="100">
        <v>0</v>
      </c>
      <c r="H14" s="101">
        <v>3</v>
      </c>
      <c r="I14" s="101">
        <v>0</v>
      </c>
      <c r="J14" s="24">
        <f t="shared" si="0"/>
        <v>3</v>
      </c>
      <c r="K14" s="22">
        <v>111</v>
      </c>
      <c r="L14" s="10">
        <v>0</v>
      </c>
      <c r="M14" s="24">
        <f t="shared" si="1"/>
        <v>111</v>
      </c>
      <c r="N14" s="26"/>
    </row>
    <row r="15" spans="1:15" ht="20.100000000000001" customHeight="1">
      <c r="A15" s="2" t="s">
        <v>42</v>
      </c>
      <c r="B15" s="86">
        <v>619</v>
      </c>
      <c r="C15" s="13">
        <v>3</v>
      </c>
      <c r="D15" s="17">
        <v>2</v>
      </c>
      <c r="E15" s="17">
        <v>0</v>
      </c>
      <c r="F15" s="17">
        <v>1</v>
      </c>
      <c r="G15" s="100">
        <v>19</v>
      </c>
      <c r="H15" s="101">
        <v>0</v>
      </c>
      <c r="I15" s="101">
        <v>20</v>
      </c>
      <c r="J15" s="24">
        <f t="shared" si="0"/>
        <v>39</v>
      </c>
      <c r="K15" s="22">
        <v>487</v>
      </c>
      <c r="L15" s="10">
        <v>258</v>
      </c>
      <c r="M15" s="24">
        <f t="shared" si="1"/>
        <v>745</v>
      </c>
      <c r="N15" s="26"/>
      <c r="O15" s="26"/>
    </row>
    <row r="16" spans="1:15" ht="20.100000000000001" customHeight="1">
      <c r="A16" s="2" t="s">
        <v>118</v>
      </c>
      <c r="B16" s="86">
        <v>2135</v>
      </c>
      <c r="C16" s="13">
        <v>1</v>
      </c>
      <c r="D16" s="17">
        <v>1</v>
      </c>
      <c r="E16" s="17">
        <v>0</v>
      </c>
      <c r="F16" s="17">
        <v>0</v>
      </c>
      <c r="G16" s="100">
        <v>1</v>
      </c>
      <c r="H16" s="101">
        <v>0</v>
      </c>
      <c r="I16" s="101">
        <v>0</v>
      </c>
      <c r="J16" s="24">
        <f t="shared" si="0"/>
        <v>1</v>
      </c>
      <c r="K16" s="22">
        <v>30</v>
      </c>
      <c r="L16" s="10">
        <v>0</v>
      </c>
      <c r="M16" s="24">
        <f t="shared" si="1"/>
        <v>30</v>
      </c>
      <c r="N16" s="26"/>
      <c r="O16" s="26"/>
    </row>
    <row r="17" spans="1:19" ht="20.100000000000001" customHeight="1">
      <c r="A17" s="2" t="s">
        <v>43</v>
      </c>
      <c r="B17" s="86">
        <v>585</v>
      </c>
      <c r="C17" s="13">
        <v>35</v>
      </c>
      <c r="D17" s="17">
        <v>9</v>
      </c>
      <c r="E17" s="17">
        <v>22</v>
      </c>
      <c r="F17" s="17">
        <v>4</v>
      </c>
      <c r="G17" s="100">
        <v>114</v>
      </c>
      <c r="H17" s="101">
        <v>290</v>
      </c>
      <c r="I17" s="101">
        <v>41</v>
      </c>
      <c r="J17" s="24">
        <f t="shared" si="0"/>
        <v>445</v>
      </c>
      <c r="K17" s="22">
        <v>9394</v>
      </c>
      <c r="L17" s="10">
        <v>2084</v>
      </c>
      <c r="M17" s="24">
        <f t="shared" si="1"/>
        <v>11478</v>
      </c>
      <c r="N17" s="26"/>
      <c r="O17" s="26"/>
    </row>
    <row r="18" spans="1:19" ht="20.100000000000001" customHeight="1">
      <c r="A18" s="2" t="s">
        <v>44</v>
      </c>
      <c r="B18" s="86">
        <v>13</v>
      </c>
      <c r="C18" s="14">
        <v>4</v>
      </c>
      <c r="D18" s="17">
        <v>0</v>
      </c>
      <c r="E18" s="17">
        <v>4</v>
      </c>
      <c r="F18" s="17">
        <v>0</v>
      </c>
      <c r="G18" s="102">
        <v>0</v>
      </c>
      <c r="H18" s="103">
        <v>12</v>
      </c>
      <c r="I18" s="103">
        <v>0</v>
      </c>
      <c r="J18" s="24">
        <f t="shared" si="0"/>
        <v>12</v>
      </c>
      <c r="K18" s="23">
        <v>909</v>
      </c>
      <c r="L18" s="8">
        <v>60</v>
      </c>
      <c r="M18" s="24">
        <f t="shared" si="1"/>
        <v>969</v>
      </c>
      <c r="N18" s="26"/>
      <c r="O18" s="26"/>
    </row>
    <row r="19" spans="1:19" ht="18.95" customHeight="1">
      <c r="A19" s="1" t="s">
        <v>45</v>
      </c>
      <c r="B19" s="86">
        <v>2</v>
      </c>
      <c r="C19" s="14">
        <v>1</v>
      </c>
      <c r="D19" s="17">
        <v>0</v>
      </c>
      <c r="E19" s="17">
        <v>0</v>
      </c>
      <c r="F19" s="17">
        <v>1</v>
      </c>
      <c r="G19" s="102">
        <v>0</v>
      </c>
      <c r="H19" s="103">
        <v>0</v>
      </c>
      <c r="I19" s="103">
        <v>1</v>
      </c>
      <c r="J19" s="24">
        <f t="shared" si="0"/>
        <v>1</v>
      </c>
      <c r="K19" s="23">
        <v>29</v>
      </c>
      <c r="L19" s="8">
        <v>0</v>
      </c>
      <c r="M19" s="24">
        <f t="shared" si="1"/>
        <v>29</v>
      </c>
      <c r="N19" s="26"/>
      <c r="O19" s="26"/>
    </row>
    <row r="20" spans="1:19" ht="20.100000000000001" customHeight="1">
      <c r="A20" s="1" t="s">
        <v>46</v>
      </c>
      <c r="B20" s="86">
        <v>17</v>
      </c>
      <c r="C20" s="14">
        <v>1</v>
      </c>
      <c r="D20" s="17">
        <v>0</v>
      </c>
      <c r="E20" s="17">
        <v>1</v>
      </c>
      <c r="F20" s="17">
        <v>0</v>
      </c>
      <c r="G20" s="102">
        <v>0</v>
      </c>
      <c r="H20" s="103">
        <v>5</v>
      </c>
      <c r="I20" s="103">
        <v>0</v>
      </c>
      <c r="J20" s="24">
        <f t="shared" si="0"/>
        <v>5</v>
      </c>
      <c r="K20" s="23">
        <v>29</v>
      </c>
      <c r="L20" s="8">
        <v>0</v>
      </c>
      <c r="M20" s="24">
        <f t="shared" si="1"/>
        <v>29</v>
      </c>
      <c r="N20" s="26"/>
      <c r="O20" s="26"/>
    </row>
    <row r="21" spans="1:19" ht="20.100000000000001" customHeight="1">
      <c r="A21" s="1" t="s">
        <v>120</v>
      </c>
      <c r="B21" s="86">
        <v>5</v>
      </c>
      <c r="C21" s="14">
        <v>1</v>
      </c>
      <c r="D21" s="17">
        <v>0</v>
      </c>
      <c r="E21" s="17">
        <v>1</v>
      </c>
      <c r="F21" s="17">
        <v>0</v>
      </c>
      <c r="G21" s="102">
        <v>0</v>
      </c>
      <c r="H21" s="103">
        <v>1</v>
      </c>
      <c r="I21" s="103">
        <v>0</v>
      </c>
      <c r="J21" s="24">
        <f t="shared" si="0"/>
        <v>1</v>
      </c>
      <c r="K21" s="23">
        <v>43</v>
      </c>
      <c r="L21" s="8">
        <v>0</v>
      </c>
      <c r="M21" s="24">
        <f t="shared" si="1"/>
        <v>43</v>
      </c>
      <c r="N21" s="26"/>
      <c r="O21" s="26"/>
    </row>
    <row r="22" spans="1:19" ht="18.95" customHeight="1">
      <c r="A22" s="1" t="s">
        <v>47</v>
      </c>
      <c r="B22" s="86">
        <v>4</v>
      </c>
      <c r="C22" s="14">
        <v>3</v>
      </c>
      <c r="D22" s="17">
        <v>0</v>
      </c>
      <c r="E22" s="17">
        <v>3</v>
      </c>
      <c r="F22" s="17">
        <v>0</v>
      </c>
      <c r="G22" s="102">
        <v>0</v>
      </c>
      <c r="H22" s="103">
        <v>9</v>
      </c>
      <c r="I22" s="103">
        <v>0</v>
      </c>
      <c r="J22" s="24">
        <f t="shared" si="0"/>
        <v>9</v>
      </c>
      <c r="K22" s="23">
        <v>124</v>
      </c>
      <c r="L22" s="8">
        <v>0</v>
      </c>
      <c r="M22" s="24">
        <f t="shared" si="1"/>
        <v>124</v>
      </c>
      <c r="N22" s="26"/>
      <c r="O22" s="26"/>
    </row>
    <row r="23" spans="1:19" ht="18.95" customHeight="1" thickBot="1">
      <c r="A23" s="29" t="s">
        <v>30</v>
      </c>
      <c r="B23" s="89">
        <f>B24-(SUM(B5:B22))</f>
        <v>10906</v>
      </c>
      <c r="C23" s="30">
        <v>0</v>
      </c>
      <c r="D23" s="90"/>
      <c r="E23" s="90"/>
      <c r="F23" s="91"/>
      <c r="G23" s="91"/>
      <c r="H23" s="92"/>
      <c r="I23" s="92"/>
      <c r="J23" s="93"/>
      <c r="K23" s="92"/>
      <c r="L23" s="94"/>
      <c r="M23" s="95"/>
      <c r="N23" s="26"/>
      <c r="S23" s="26"/>
    </row>
    <row r="24" spans="1:19" ht="21.95" customHeight="1">
      <c r="A24" s="61" t="s">
        <v>82</v>
      </c>
      <c r="B24" s="20">
        <v>32648</v>
      </c>
      <c r="C24" s="16">
        <v>123</v>
      </c>
      <c r="D24" s="20">
        <v>44</v>
      </c>
      <c r="E24" s="20">
        <v>56</v>
      </c>
      <c r="F24" s="20">
        <v>23</v>
      </c>
      <c r="G24" s="28">
        <f t="shared" ref="G24:M24" si="2">SUM(G5:G22)</f>
        <v>1402</v>
      </c>
      <c r="H24" s="16">
        <f t="shared" si="2"/>
        <v>792</v>
      </c>
      <c r="I24" s="25">
        <f t="shared" si="2"/>
        <v>1467</v>
      </c>
      <c r="J24" s="20">
        <f t="shared" si="2"/>
        <v>3661</v>
      </c>
      <c r="K24" s="16">
        <f t="shared" si="2"/>
        <v>64885</v>
      </c>
      <c r="L24" s="25">
        <f t="shared" si="2"/>
        <v>12968</v>
      </c>
      <c r="M24" s="25">
        <f t="shared" si="2"/>
        <v>77843</v>
      </c>
      <c r="S24" s="26"/>
    </row>
    <row r="25" spans="1:19">
      <c r="S25" s="26"/>
    </row>
    <row r="26" spans="1:19">
      <c r="A26" t="s">
        <v>19</v>
      </c>
      <c r="S26" s="26"/>
    </row>
    <row r="27" spans="1:19">
      <c r="S27" s="26"/>
    </row>
    <row r="28" spans="1:19">
      <c r="S28" s="26"/>
    </row>
    <row r="29" spans="1:19">
      <c r="S29" s="26"/>
    </row>
    <row r="30" spans="1:19">
      <c r="S30" s="26"/>
    </row>
    <row r="31" spans="1:19">
      <c r="S31" s="26"/>
    </row>
    <row r="32" spans="1:19">
      <c r="S32" s="26"/>
    </row>
    <row r="33" spans="19:19">
      <c r="S33" s="26"/>
    </row>
    <row r="34" spans="19:19">
      <c r="S34" s="26"/>
    </row>
    <row r="35" spans="19:19">
      <c r="S35" s="26"/>
    </row>
    <row r="36" spans="19:19">
      <c r="S36" s="26"/>
    </row>
    <row r="37" spans="19:19">
      <c r="S37" s="26"/>
    </row>
    <row r="38" spans="19:19">
      <c r="S38" s="26"/>
    </row>
    <row r="39" spans="19:19">
      <c r="S39" s="26"/>
    </row>
    <row r="40" spans="19:19">
      <c r="S40" s="26"/>
    </row>
    <row r="41" spans="19:19">
      <c r="S41" s="26"/>
    </row>
    <row r="42" spans="19:19">
      <c r="S42" s="26"/>
    </row>
    <row r="43" spans="19:19">
      <c r="S43" s="26"/>
    </row>
    <row r="44" spans="19:19">
      <c r="S44" s="26"/>
    </row>
    <row r="45" spans="19:19">
      <c r="S45" s="26"/>
    </row>
    <row r="46" spans="19:19">
      <c r="S46" s="26"/>
    </row>
    <row r="47" spans="19:19">
      <c r="S47" s="26"/>
    </row>
    <row r="48" spans="19:19">
      <c r="S48" s="26"/>
    </row>
    <row r="49" spans="19:19">
      <c r="S49" s="26"/>
    </row>
    <row r="50" spans="19:19">
      <c r="S50" s="26"/>
    </row>
    <row r="51" spans="19:19">
      <c r="S51" s="26"/>
    </row>
    <row r="52" spans="19:19">
      <c r="S52" s="26"/>
    </row>
    <row r="53" spans="19:19">
      <c r="S53" s="26"/>
    </row>
  </sheetData>
  <mergeCells count="10">
    <mergeCell ref="A1:M1"/>
    <mergeCell ref="A2:M2"/>
    <mergeCell ref="A3:A4"/>
    <mergeCell ref="B3:B4"/>
    <mergeCell ref="C3:C4"/>
    <mergeCell ref="D3:D4"/>
    <mergeCell ref="E3:E4"/>
    <mergeCell ref="F3:F4"/>
    <mergeCell ref="G3:J3"/>
    <mergeCell ref="K3:M3"/>
  </mergeCells>
  <pageMargins left="0.74803149606299213" right="0.74803149606299213" top="0.98425196850393704" bottom="0.98425196850393704" header="0.51181102362204722" footer="0.51181102362204722"/>
  <pageSetup paperSize="9" scale="88" orientation="landscape" horizontalDpi="4294967292" verticalDpi="4294967292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9B72A-2684-41FB-BE95-3A5BEEFE94C6}">
  <sheetPr>
    <tabColor rgb="FF92D050"/>
    <pageSetUpPr fitToPage="1"/>
  </sheetPr>
  <dimension ref="A1:M12"/>
  <sheetViews>
    <sheetView zoomScale="90" zoomScaleNormal="90" zoomScalePageLayoutView="125" workbookViewId="0">
      <selection sqref="A1:L1"/>
    </sheetView>
  </sheetViews>
  <sheetFormatPr defaultColWidth="11" defaultRowHeight="15.75"/>
  <cols>
    <col min="1" max="1" width="41.5" bestFit="1" customWidth="1"/>
    <col min="2" max="2" width="7.875" customWidth="1"/>
    <col min="3" max="3" width="11.5" customWidth="1"/>
    <col min="4" max="4" width="14.125" customWidth="1"/>
    <col min="5" max="5" width="11" customWidth="1"/>
    <col min="6" max="7" width="11.125" customWidth="1"/>
    <col min="8" max="8" width="11.625" customWidth="1"/>
    <col min="9" max="9" width="8" customWidth="1"/>
    <col min="10" max="10" width="10.5" customWidth="1"/>
    <col min="11" max="11" width="13.875" customWidth="1"/>
    <col min="12" max="12" width="16.125" customWidth="1"/>
    <col min="13" max="13" width="12" bestFit="1" customWidth="1"/>
  </cols>
  <sheetData>
    <row r="1" spans="1:13" ht="39" customHeight="1">
      <c r="A1" s="119" t="s">
        <v>115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1"/>
    </row>
    <row r="2" spans="1:13" ht="21.95" customHeight="1">
      <c r="A2" s="132" t="s">
        <v>108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4"/>
    </row>
    <row r="3" spans="1:13" ht="30.95" customHeight="1">
      <c r="A3" s="126" t="s">
        <v>109</v>
      </c>
      <c r="B3" s="127" t="s">
        <v>53</v>
      </c>
      <c r="C3" s="127" t="s">
        <v>20</v>
      </c>
      <c r="D3" s="127" t="s">
        <v>21</v>
      </c>
      <c r="E3" s="127" t="s">
        <v>22</v>
      </c>
      <c r="F3" s="129" t="s">
        <v>23</v>
      </c>
      <c r="G3" s="130"/>
      <c r="H3" s="130"/>
      <c r="I3" s="131"/>
      <c r="J3" s="129" t="s">
        <v>27</v>
      </c>
      <c r="K3" s="130"/>
      <c r="L3" s="131"/>
    </row>
    <row r="4" spans="1:13" ht="104.1" customHeight="1" thickBot="1">
      <c r="A4" s="136"/>
      <c r="B4" s="135"/>
      <c r="C4" s="135"/>
      <c r="D4" s="135"/>
      <c r="E4" s="135"/>
      <c r="F4" s="4" t="s">
        <v>24</v>
      </c>
      <c r="G4" s="5" t="s">
        <v>25</v>
      </c>
      <c r="H4" s="5" t="s">
        <v>26</v>
      </c>
      <c r="I4" s="27" t="s">
        <v>16</v>
      </c>
      <c r="J4" s="4" t="s">
        <v>28</v>
      </c>
      <c r="K4" s="5" t="s">
        <v>29</v>
      </c>
      <c r="L4" s="27" t="s">
        <v>16</v>
      </c>
    </row>
    <row r="5" spans="1:13" ht="18.75" customHeight="1">
      <c r="A5" s="2" t="s">
        <v>49</v>
      </c>
      <c r="B5" s="13">
        <v>33</v>
      </c>
      <c r="C5" s="17">
        <v>16</v>
      </c>
      <c r="D5" s="17">
        <v>7</v>
      </c>
      <c r="E5" s="11">
        <v>10</v>
      </c>
      <c r="F5" s="11">
        <v>385</v>
      </c>
      <c r="G5" s="22">
        <v>128</v>
      </c>
      <c r="H5" s="22">
        <v>633</v>
      </c>
      <c r="I5" s="24">
        <f t="shared" ref="I5:I8" si="0">SUM(F5:H5)</f>
        <v>1146</v>
      </c>
      <c r="J5" s="22">
        <v>11475</v>
      </c>
      <c r="K5" s="10">
        <v>1555</v>
      </c>
      <c r="L5" s="24">
        <f t="shared" ref="L5:L8" si="1">SUM(J5:K5)</f>
        <v>13030</v>
      </c>
      <c r="M5" s="26"/>
    </row>
    <row r="6" spans="1:13" ht="18.95" customHeight="1">
      <c r="A6" s="1" t="s">
        <v>50</v>
      </c>
      <c r="B6" s="14">
        <v>9</v>
      </c>
      <c r="C6" s="18">
        <v>3</v>
      </c>
      <c r="D6" s="18">
        <v>2</v>
      </c>
      <c r="E6" s="9">
        <v>4</v>
      </c>
      <c r="F6" s="9">
        <v>58</v>
      </c>
      <c r="G6" s="23">
        <v>7</v>
      </c>
      <c r="H6" s="23">
        <v>44</v>
      </c>
      <c r="I6" s="24">
        <f t="shared" si="0"/>
        <v>109</v>
      </c>
      <c r="J6" s="23">
        <v>763</v>
      </c>
      <c r="K6" s="8">
        <v>28</v>
      </c>
      <c r="L6" s="24">
        <f t="shared" si="1"/>
        <v>791</v>
      </c>
      <c r="M6" s="26"/>
    </row>
    <row r="7" spans="1:13" ht="18" customHeight="1">
      <c r="A7" s="1" t="s">
        <v>51</v>
      </c>
      <c r="B7" s="14">
        <v>31</v>
      </c>
      <c r="C7" s="18">
        <v>14</v>
      </c>
      <c r="D7" s="18">
        <v>11</v>
      </c>
      <c r="E7" s="9">
        <v>6</v>
      </c>
      <c r="F7" s="9">
        <v>256</v>
      </c>
      <c r="G7" s="23">
        <v>129</v>
      </c>
      <c r="H7" s="23">
        <v>178</v>
      </c>
      <c r="I7" s="24">
        <f t="shared" si="0"/>
        <v>563</v>
      </c>
      <c r="J7" s="23">
        <v>8619</v>
      </c>
      <c r="K7" s="8">
        <v>1603</v>
      </c>
      <c r="L7" s="24">
        <f t="shared" si="1"/>
        <v>10222</v>
      </c>
      <c r="M7" s="26"/>
    </row>
    <row r="8" spans="1:13" ht="20.100000000000001" customHeight="1">
      <c r="A8" s="1" t="s">
        <v>52</v>
      </c>
      <c r="B8" s="14">
        <v>6</v>
      </c>
      <c r="C8" s="18">
        <v>0</v>
      </c>
      <c r="D8" s="18">
        <v>2</v>
      </c>
      <c r="E8" s="9">
        <v>4</v>
      </c>
      <c r="F8" s="9">
        <v>26</v>
      </c>
      <c r="G8" s="23">
        <v>53</v>
      </c>
      <c r="H8" s="23">
        <v>94</v>
      </c>
      <c r="I8" s="24">
        <f t="shared" si="0"/>
        <v>173</v>
      </c>
      <c r="J8" s="23">
        <v>5197</v>
      </c>
      <c r="K8" s="8">
        <v>121</v>
      </c>
      <c r="L8" s="24">
        <f t="shared" si="1"/>
        <v>5318</v>
      </c>
      <c r="M8" s="26"/>
    </row>
    <row r="9" spans="1:13" ht="21.95" customHeight="1">
      <c r="A9" s="61" t="s">
        <v>82</v>
      </c>
      <c r="B9" s="96"/>
      <c r="C9" s="97"/>
      <c r="D9" s="97"/>
      <c r="E9" s="97"/>
      <c r="F9" s="28">
        <f t="shared" ref="F9:L9" si="2">SUM(F5:F8)</f>
        <v>725</v>
      </c>
      <c r="G9" s="16">
        <f t="shared" si="2"/>
        <v>317</v>
      </c>
      <c r="H9" s="25">
        <f t="shared" si="2"/>
        <v>949</v>
      </c>
      <c r="I9" s="20">
        <f t="shared" si="2"/>
        <v>1991</v>
      </c>
      <c r="J9" s="16">
        <f t="shared" si="2"/>
        <v>26054</v>
      </c>
      <c r="K9" s="25">
        <f t="shared" si="2"/>
        <v>3307</v>
      </c>
      <c r="L9" s="25">
        <f t="shared" si="2"/>
        <v>29361</v>
      </c>
    </row>
    <row r="11" spans="1:13">
      <c r="A11" t="s">
        <v>19</v>
      </c>
    </row>
    <row r="12" spans="1:13">
      <c r="A12" t="s">
        <v>121</v>
      </c>
    </row>
  </sheetData>
  <mergeCells count="9">
    <mergeCell ref="A1:L1"/>
    <mergeCell ref="A2:L2"/>
    <mergeCell ref="A3:A4"/>
    <mergeCell ref="B3:B4"/>
    <mergeCell ref="C3:C4"/>
    <mergeCell ref="D3:D4"/>
    <mergeCell ref="E3:E4"/>
    <mergeCell ref="F3:I3"/>
    <mergeCell ref="J3:L3"/>
  </mergeCells>
  <pageMargins left="0.74803149606299213" right="0.74803149606299213" top="0.98425196850393704" bottom="0.98425196850393704" header="0.51181102362204722" footer="0.51181102362204722"/>
  <pageSetup paperSize="9" scale="88" orientation="landscape" horizontalDpi="4294967292" verticalDpi="4294967292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0057B-14CF-48A0-8AEA-0F9750916A3D}">
  <sheetPr>
    <tabColor rgb="FF92D050"/>
    <pageSetUpPr fitToPage="1"/>
  </sheetPr>
  <dimension ref="A1:K26"/>
  <sheetViews>
    <sheetView zoomScale="80" zoomScaleNormal="80" zoomScalePageLayoutView="125" workbookViewId="0">
      <selection sqref="A1:I1"/>
    </sheetView>
  </sheetViews>
  <sheetFormatPr defaultColWidth="11" defaultRowHeight="15.75"/>
  <cols>
    <col min="1" max="1" width="45.625" customWidth="1"/>
    <col min="2" max="2" width="7.875" customWidth="1"/>
    <col min="3" max="4" width="11.125" customWidth="1"/>
    <col min="5" max="5" width="13.875" customWidth="1"/>
    <col min="6" max="6" width="8" customWidth="1"/>
    <col min="7" max="7" width="10.5" customWidth="1"/>
    <col min="8" max="8" width="13.875" customWidth="1"/>
    <col min="9" max="9" width="16.125" customWidth="1"/>
    <col min="10" max="10" width="12" bestFit="1" customWidth="1"/>
  </cols>
  <sheetData>
    <row r="1" spans="1:11" ht="39" customHeight="1">
      <c r="A1" s="119" t="s">
        <v>115</v>
      </c>
      <c r="B1" s="120"/>
      <c r="C1" s="120"/>
      <c r="D1" s="120"/>
      <c r="E1" s="120"/>
      <c r="F1" s="120"/>
      <c r="G1" s="120"/>
      <c r="H1" s="120"/>
      <c r="I1" s="121"/>
    </row>
    <row r="2" spans="1:11" ht="21.95" customHeight="1">
      <c r="A2" s="132" t="s">
        <v>55</v>
      </c>
      <c r="B2" s="133"/>
      <c r="C2" s="133"/>
      <c r="D2" s="133"/>
      <c r="E2" s="133"/>
      <c r="F2" s="133"/>
      <c r="G2" s="133"/>
      <c r="H2" s="133"/>
      <c r="I2" s="134"/>
    </row>
    <row r="3" spans="1:11" ht="30.95" customHeight="1">
      <c r="A3" s="126" t="s">
        <v>56</v>
      </c>
      <c r="B3" s="127" t="s">
        <v>53</v>
      </c>
      <c r="C3" s="129" t="s">
        <v>23</v>
      </c>
      <c r="D3" s="130"/>
      <c r="E3" s="130"/>
      <c r="F3" s="131"/>
      <c r="G3" s="129" t="s">
        <v>27</v>
      </c>
      <c r="H3" s="130"/>
      <c r="I3" s="131"/>
    </row>
    <row r="4" spans="1:11" ht="104.1" customHeight="1" thickBot="1">
      <c r="A4" s="136"/>
      <c r="B4" s="135"/>
      <c r="C4" s="4" t="s">
        <v>24</v>
      </c>
      <c r="D4" s="5" t="s">
        <v>25</v>
      </c>
      <c r="E4" s="5" t="s">
        <v>26</v>
      </c>
      <c r="F4" s="27" t="s">
        <v>16</v>
      </c>
      <c r="G4" s="4" t="s">
        <v>28</v>
      </c>
      <c r="H4" s="5" t="s">
        <v>29</v>
      </c>
      <c r="I4" s="27" t="s">
        <v>16</v>
      </c>
    </row>
    <row r="5" spans="1:11" ht="18.75" customHeight="1">
      <c r="A5" s="2" t="s">
        <v>57</v>
      </c>
      <c r="B5" s="13">
        <v>41</v>
      </c>
      <c r="C5" s="11">
        <v>144</v>
      </c>
      <c r="D5" s="22">
        <v>114</v>
      </c>
      <c r="E5" s="22">
        <v>359</v>
      </c>
      <c r="F5" s="24">
        <f t="shared" ref="F5:F13" si="0">SUM(C5:E5)</f>
        <v>617</v>
      </c>
      <c r="G5" s="22">
        <v>8134</v>
      </c>
      <c r="H5" s="10">
        <v>964</v>
      </c>
      <c r="I5" s="24">
        <f t="shared" ref="I5:I13" si="1">SUM(G5:H5)</f>
        <v>9098</v>
      </c>
      <c r="J5" s="26"/>
      <c r="K5" s="98"/>
    </row>
    <row r="6" spans="1:11" ht="18.75" customHeight="1">
      <c r="A6" s="2" t="s">
        <v>58</v>
      </c>
      <c r="B6" s="13">
        <v>22</v>
      </c>
      <c r="C6" s="11">
        <v>63</v>
      </c>
      <c r="D6" s="22">
        <v>4</v>
      </c>
      <c r="E6" s="22">
        <v>48</v>
      </c>
      <c r="F6" s="24">
        <f t="shared" si="0"/>
        <v>115</v>
      </c>
      <c r="G6" s="22">
        <v>644</v>
      </c>
      <c r="H6" s="10">
        <v>251</v>
      </c>
      <c r="I6" s="24">
        <f t="shared" si="1"/>
        <v>895</v>
      </c>
      <c r="J6" s="26"/>
      <c r="K6" s="98"/>
    </row>
    <row r="7" spans="1:11" ht="18.75" customHeight="1">
      <c r="A7" s="2" t="s">
        <v>59</v>
      </c>
      <c r="B7" s="13">
        <v>29</v>
      </c>
      <c r="C7" s="11">
        <v>256</v>
      </c>
      <c r="D7" s="22">
        <v>78</v>
      </c>
      <c r="E7" s="22">
        <v>69</v>
      </c>
      <c r="F7" s="24">
        <f t="shared" si="0"/>
        <v>403</v>
      </c>
      <c r="G7" s="22">
        <v>6103</v>
      </c>
      <c r="H7" s="10">
        <v>1164</v>
      </c>
      <c r="I7" s="24">
        <f t="shared" si="1"/>
        <v>7267</v>
      </c>
      <c r="J7" s="26"/>
      <c r="K7" s="98"/>
    </row>
    <row r="8" spans="1:11" ht="18.75" customHeight="1">
      <c r="A8" s="2" t="s">
        <v>60</v>
      </c>
      <c r="B8" s="13">
        <v>27</v>
      </c>
      <c r="C8" s="11">
        <v>208</v>
      </c>
      <c r="D8" s="22">
        <v>65</v>
      </c>
      <c r="E8" s="22">
        <v>304</v>
      </c>
      <c r="F8" s="24">
        <f t="shared" si="0"/>
        <v>577</v>
      </c>
      <c r="G8" s="22">
        <v>6924</v>
      </c>
      <c r="H8" s="10">
        <v>391</v>
      </c>
      <c r="I8" s="24">
        <f t="shared" si="1"/>
        <v>7315</v>
      </c>
      <c r="J8" s="26"/>
      <c r="K8" s="98"/>
    </row>
    <row r="9" spans="1:11" ht="18.75" customHeight="1">
      <c r="A9" s="2" t="s">
        <v>61</v>
      </c>
      <c r="B9" s="13">
        <v>9</v>
      </c>
      <c r="C9" s="11">
        <v>14</v>
      </c>
      <c r="D9" s="22">
        <v>5</v>
      </c>
      <c r="E9" s="22">
        <v>123</v>
      </c>
      <c r="F9" s="24">
        <f t="shared" si="0"/>
        <v>142</v>
      </c>
      <c r="G9" s="22">
        <v>1722</v>
      </c>
      <c r="H9" s="10">
        <v>410</v>
      </c>
      <c r="I9" s="24">
        <f t="shared" si="1"/>
        <v>2132</v>
      </c>
      <c r="J9" s="26"/>
      <c r="K9" s="98"/>
    </row>
    <row r="10" spans="1:11" ht="18.75" customHeight="1">
      <c r="A10" s="2" t="s">
        <v>62</v>
      </c>
      <c r="B10" s="13">
        <v>5</v>
      </c>
      <c r="C10" s="11">
        <v>0</v>
      </c>
      <c r="D10" s="22">
        <v>51</v>
      </c>
      <c r="E10" s="22">
        <v>25</v>
      </c>
      <c r="F10" s="24">
        <f t="shared" si="0"/>
        <v>76</v>
      </c>
      <c r="G10" s="22">
        <v>1727</v>
      </c>
      <c r="H10" s="10">
        <v>87</v>
      </c>
      <c r="I10" s="24">
        <f t="shared" si="1"/>
        <v>1814</v>
      </c>
      <c r="J10" s="26"/>
      <c r="K10" s="98"/>
    </row>
    <row r="11" spans="1:11" ht="18.95" customHeight="1">
      <c r="A11" s="1" t="s">
        <v>63</v>
      </c>
      <c r="B11" s="14">
        <v>5</v>
      </c>
      <c r="C11" s="9">
        <v>40</v>
      </c>
      <c r="D11" s="23">
        <v>0</v>
      </c>
      <c r="E11" s="23">
        <v>21</v>
      </c>
      <c r="F11" s="24">
        <f t="shared" si="0"/>
        <v>61</v>
      </c>
      <c r="G11" s="23">
        <v>800</v>
      </c>
      <c r="H11" s="8">
        <v>40</v>
      </c>
      <c r="I11" s="24">
        <f t="shared" si="1"/>
        <v>840</v>
      </c>
      <c r="J11" s="26"/>
      <c r="K11" s="98"/>
    </row>
    <row r="12" spans="1:11" ht="18" customHeight="1">
      <c r="A12" s="1" t="s">
        <v>64</v>
      </c>
      <c r="B12" s="14">
        <v>6</v>
      </c>
      <c r="C12" s="9">
        <v>3</v>
      </c>
      <c r="D12" s="23">
        <v>14</v>
      </c>
      <c r="E12" s="23">
        <v>4</v>
      </c>
      <c r="F12" s="24">
        <f t="shared" si="0"/>
        <v>21</v>
      </c>
      <c r="G12" s="23">
        <v>1079</v>
      </c>
      <c r="H12" s="8">
        <v>88</v>
      </c>
      <c r="I12" s="24">
        <f t="shared" si="1"/>
        <v>1167</v>
      </c>
      <c r="J12" s="26"/>
      <c r="K12" s="98"/>
    </row>
    <row r="13" spans="1:11" ht="20.100000000000001" customHeight="1">
      <c r="A13" s="1" t="s">
        <v>30</v>
      </c>
      <c r="B13" s="14">
        <v>54</v>
      </c>
      <c r="C13" s="9">
        <v>647</v>
      </c>
      <c r="D13" s="23">
        <v>215</v>
      </c>
      <c r="E13" s="23">
        <v>460</v>
      </c>
      <c r="F13" s="24">
        <f t="shared" si="0"/>
        <v>1322</v>
      </c>
      <c r="G13" s="23">
        <v>20519</v>
      </c>
      <c r="H13" s="8">
        <v>7643</v>
      </c>
      <c r="I13" s="24">
        <f t="shared" si="1"/>
        <v>28162</v>
      </c>
      <c r="J13" s="26"/>
      <c r="K13" s="98"/>
    </row>
    <row r="14" spans="1:11" ht="21.95" customHeight="1">
      <c r="A14" s="61" t="s">
        <v>82</v>
      </c>
      <c r="B14" s="96"/>
      <c r="C14" s="99">
        <f t="shared" ref="C14:I14" si="2">SUM(C5:C13)</f>
        <v>1375</v>
      </c>
      <c r="D14" s="16">
        <f t="shared" si="2"/>
        <v>546</v>
      </c>
      <c r="E14" s="16">
        <f t="shared" si="2"/>
        <v>1413</v>
      </c>
      <c r="F14" s="20">
        <f t="shared" si="2"/>
        <v>3334</v>
      </c>
      <c r="G14" s="16">
        <f t="shared" si="2"/>
        <v>47652</v>
      </c>
      <c r="H14" s="25">
        <f t="shared" si="2"/>
        <v>11038</v>
      </c>
      <c r="I14" s="25">
        <f t="shared" si="2"/>
        <v>58690</v>
      </c>
    </row>
    <row r="16" spans="1:11">
      <c r="A16" s="42" t="s">
        <v>100</v>
      </c>
      <c r="B16" s="42"/>
      <c r="C16" s="65">
        <v>1402</v>
      </c>
      <c r="D16" s="65">
        <v>792</v>
      </c>
      <c r="E16" s="65">
        <v>1467</v>
      </c>
      <c r="F16" s="65">
        <v>3661</v>
      </c>
      <c r="G16" s="65">
        <v>64885</v>
      </c>
      <c r="H16" s="65">
        <v>12968</v>
      </c>
      <c r="I16" s="65">
        <v>77843</v>
      </c>
    </row>
    <row r="17" spans="1:9">
      <c r="A17" t="s">
        <v>83</v>
      </c>
      <c r="C17" s="51">
        <f>SUM(C5:C12)</f>
        <v>728</v>
      </c>
      <c r="D17" s="51">
        <f t="shared" ref="D17:I17" si="3">SUM(D5:D12)</f>
        <v>331</v>
      </c>
      <c r="E17" s="51">
        <f t="shared" si="3"/>
        <v>953</v>
      </c>
      <c r="F17" s="51">
        <f t="shared" si="3"/>
        <v>2012</v>
      </c>
      <c r="G17" s="51">
        <f t="shared" si="3"/>
        <v>27133</v>
      </c>
      <c r="H17" s="51">
        <f t="shared" si="3"/>
        <v>3395</v>
      </c>
      <c r="I17" s="51">
        <f t="shared" si="3"/>
        <v>30528</v>
      </c>
    </row>
    <row r="18" spans="1:9">
      <c r="A18" t="s">
        <v>102</v>
      </c>
      <c r="C18" s="63">
        <f>C17/C16</f>
        <v>0.51925820256776034</v>
      </c>
      <c r="D18" s="63">
        <f t="shared" ref="D18:I18" si="4">D17/D16</f>
        <v>0.41792929292929293</v>
      </c>
      <c r="E18" s="63">
        <f t="shared" si="4"/>
        <v>0.64962508520790729</v>
      </c>
      <c r="F18" s="63">
        <f t="shared" si="4"/>
        <v>0.54957661841027039</v>
      </c>
      <c r="G18" s="63">
        <f t="shared" si="4"/>
        <v>0.41817060953995533</v>
      </c>
      <c r="H18" s="63">
        <f t="shared" si="4"/>
        <v>0.2617982726711906</v>
      </c>
      <c r="I18" s="63">
        <f t="shared" si="4"/>
        <v>0.3921739912387755</v>
      </c>
    </row>
    <row r="19" spans="1:9">
      <c r="A19" t="s">
        <v>99</v>
      </c>
      <c r="C19" s="57">
        <f>SUM(C5:C13)</f>
        <v>1375</v>
      </c>
      <c r="D19" s="57">
        <f t="shared" ref="D19:I19" si="5">SUM(D5:D13)</f>
        <v>546</v>
      </c>
      <c r="E19" s="57">
        <f t="shared" si="5"/>
        <v>1413</v>
      </c>
      <c r="F19" s="57">
        <f t="shared" si="5"/>
        <v>3334</v>
      </c>
      <c r="G19" s="57">
        <f t="shared" si="5"/>
        <v>47652</v>
      </c>
      <c r="H19" s="57">
        <f t="shared" si="5"/>
        <v>11038</v>
      </c>
      <c r="I19" s="57">
        <f t="shared" si="5"/>
        <v>58690</v>
      </c>
    </row>
    <row r="20" spans="1:9">
      <c r="A20" t="s">
        <v>101</v>
      </c>
      <c r="C20" s="63">
        <f>C19/C16</f>
        <v>0.98074179743223966</v>
      </c>
      <c r="D20" s="63">
        <f t="shared" ref="D20:I20" si="6">D19/D16</f>
        <v>0.68939393939393945</v>
      </c>
      <c r="E20" s="63">
        <f t="shared" si="6"/>
        <v>0.96319018404907975</v>
      </c>
      <c r="F20" s="63">
        <f t="shared" si="6"/>
        <v>0.91068014203769465</v>
      </c>
      <c r="G20" s="63">
        <f t="shared" si="6"/>
        <v>0.73440702781844802</v>
      </c>
      <c r="H20" s="63">
        <f t="shared" si="6"/>
        <v>0.85117211597779152</v>
      </c>
      <c r="I20" s="63">
        <f t="shared" si="6"/>
        <v>0.75395347044692518</v>
      </c>
    </row>
    <row r="22" spans="1:9">
      <c r="A22" t="s">
        <v>19</v>
      </c>
    </row>
    <row r="23" spans="1:9">
      <c r="A23" t="s">
        <v>54</v>
      </c>
    </row>
    <row r="25" spans="1:9">
      <c r="A25" t="s">
        <v>110</v>
      </c>
    </row>
    <row r="26" spans="1:9">
      <c r="A26" s="66" t="s">
        <v>122</v>
      </c>
    </row>
  </sheetData>
  <mergeCells count="6">
    <mergeCell ref="A1:I1"/>
    <mergeCell ref="A2:I2"/>
    <mergeCell ref="A3:A4"/>
    <mergeCell ref="B3:B4"/>
    <mergeCell ref="C3:F3"/>
    <mergeCell ref="G3:I3"/>
  </mergeCells>
  <pageMargins left="0.74803149606299213" right="0.74803149606299213" top="0.98425196850393704" bottom="0.98425196850393704" header="0.51181102362204722" footer="0.51181102362204722"/>
  <pageSetup paperSize="9" scale="88" orientation="landscape" horizontalDpi="4294967292" verticalDpi="4294967292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E8D5B-7923-4A42-8375-A720C95B93AE}">
  <sheetPr>
    <tabColor rgb="FF92D050"/>
    <pageSetUpPr fitToPage="1"/>
  </sheetPr>
  <dimension ref="A1:J19"/>
  <sheetViews>
    <sheetView zoomScale="90" zoomScaleNormal="90" zoomScalePageLayoutView="125" workbookViewId="0">
      <selection sqref="A1:I1"/>
    </sheetView>
  </sheetViews>
  <sheetFormatPr defaultColWidth="11" defaultRowHeight="15.75"/>
  <cols>
    <col min="1" max="1" width="41.5" bestFit="1" customWidth="1"/>
    <col min="2" max="2" width="7.875" customWidth="1"/>
    <col min="3" max="4" width="11.125" customWidth="1"/>
    <col min="5" max="5" width="13.125" customWidth="1"/>
    <col min="6" max="6" width="8" customWidth="1"/>
    <col min="7" max="7" width="10.5" customWidth="1"/>
    <col min="8" max="8" width="13.875" customWidth="1"/>
    <col min="9" max="9" width="16.125" customWidth="1"/>
    <col min="10" max="10" width="12" bestFit="1" customWidth="1"/>
  </cols>
  <sheetData>
    <row r="1" spans="1:10" ht="39" customHeight="1">
      <c r="A1" s="119" t="s">
        <v>115</v>
      </c>
      <c r="B1" s="120"/>
      <c r="C1" s="120"/>
      <c r="D1" s="120"/>
      <c r="E1" s="120"/>
      <c r="F1" s="120"/>
      <c r="G1" s="120"/>
      <c r="H1" s="120"/>
      <c r="I1" s="121"/>
    </row>
    <row r="2" spans="1:10" ht="21.95" customHeight="1">
      <c r="A2" s="132" t="s">
        <v>65</v>
      </c>
      <c r="B2" s="133"/>
      <c r="C2" s="133"/>
      <c r="D2" s="133"/>
      <c r="E2" s="133"/>
      <c r="F2" s="133"/>
      <c r="G2" s="133"/>
      <c r="H2" s="133"/>
      <c r="I2" s="134"/>
    </row>
    <row r="3" spans="1:10" ht="30.95" customHeight="1">
      <c r="A3" s="126" t="s">
        <v>66</v>
      </c>
      <c r="B3" s="127" t="s">
        <v>53</v>
      </c>
      <c r="C3" s="129" t="s">
        <v>23</v>
      </c>
      <c r="D3" s="130"/>
      <c r="E3" s="130"/>
      <c r="F3" s="131"/>
      <c r="G3" s="129" t="s">
        <v>27</v>
      </c>
      <c r="H3" s="130"/>
      <c r="I3" s="131"/>
    </row>
    <row r="4" spans="1:10" ht="104.1" customHeight="1" thickBot="1">
      <c r="A4" s="136"/>
      <c r="B4" s="135"/>
      <c r="C4" s="4" t="s">
        <v>24</v>
      </c>
      <c r="D4" s="5" t="s">
        <v>25</v>
      </c>
      <c r="E4" s="5" t="s">
        <v>26</v>
      </c>
      <c r="F4" s="27" t="s">
        <v>16</v>
      </c>
      <c r="G4" s="4" t="s">
        <v>28</v>
      </c>
      <c r="H4" s="5" t="s">
        <v>29</v>
      </c>
      <c r="I4" s="27" t="s">
        <v>16</v>
      </c>
    </row>
    <row r="5" spans="1:10" ht="18.75" customHeight="1">
      <c r="A5" s="2" t="s">
        <v>67</v>
      </c>
      <c r="B5" s="13">
        <v>50</v>
      </c>
      <c r="C5" s="11">
        <v>688</v>
      </c>
      <c r="D5" s="22">
        <v>374</v>
      </c>
      <c r="E5" s="22">
        <v>753</v>
      </c>
      <c r="F5" s="24">
        <f t="shared" ref="F5:F8" si="0">SUM(C5:E5)</f>
        <v>1815</v>
      </c>
      <c r="G5" s="22">
        <v>32170</v>
      </c>
      <c r="H5" s="10">
        <v>3724</v>
      </c>
      <c r="I5" s="24">
        <f t="shared" ref="I5:I8" si="1">SUM(G5:H5)</f>
        <v>35894</v>
      </c>
      <c r="J5" s="26"/>
    </row>
    <row r="6" spans="1:10" ht="18.75" customHeight="1">
      <c r="A6" s="2" t="s">
        <v>68</v>
      </c>
      <c r="B6" s="13">
        <v>16</v>
      </c>
      <c r="C6" s="11">
        <v>91</v>
      </c>
      <c r="D6" s="22">
        <v>33</v>
      </c>
      <c r="E6" s="22">
        <v>215</v>
      </c>
      <c r="F6" s="24">
        <f t="shared" si="0"/>
        <v>339</v>
      </c>
      <c r="G6" s="22">
        <v>1477</v>
      </c>
      <c r="H6" s="10">
        <v>2006</v>
      </c>
      <c r="I6" s="24">
        <f t="shared" si="1"/>
        <v>3483</v>
      </c>
      <c r="J6" s="26"/>
    </row>
    <row r="7" spans="1:10" ht="18.75" customHeight="1">
      <c r="A7" s="2" t="s">
        <v>69</v>
      </c>
      <c r="B7" s="13">
        <v>1</v>
      </c>
      <c r="C7" s="11">
        <v>0</v>
      </c>
      <c r="D7" s="22">
        <v>7</v>
      </c>
      <c r="E7" s="22">
        <v>0</v>
      </c>
      <c r="F7" s="24">
        <f t="shared" si="0"/>
        <v>7</v>
      </c>
      <c r="G7" s="22">
        <v>123</v>
      </c>
      <c r="H7" s="10">
        <v>10</v>
      </c>
      <c r="I7" s="24">
        <f t="shared" si="1"/>
        <v>133</v>
      </c>
      <c r="J7" s="26"/>
    </row>
    <row r="8" spans="1:10" ht="18.75" customHeight="1">
      <c r="A8" s="2" t="s">
        <v>70</v>
      </c>
      <c r="B8" s="13">
        <v>15</v>
      </c>
      <c r="C8" s="11">
        <v>458</v>
      </c>
      <c r="D8" s="22">
        <v>20</v>
      </c>
      <c r="E8" s="22">
        <v>221</v>
      </c>
      <c r="F8" s="24">
        <f t="shared" si="0"/>
        <v>699</v>
      </c>
      <c r="G8" s="22">
        <v>1615</v>
      </c>
      <c r="H8" s="10">
        <v>3762</v>
      </c>
      <c r="I8" s="24">
        <f t="shared" si="1"/>
        <v>5377</v>
      </c>
      <c r="J8" s="26"/>
    </row>
    <row r="9" spans="1:10" ht="21.95" customHeight="1">
      <c r="A9" s="61" t="s">
        <v>82</v>
      </c>
      <c r="B9" s="96"/>
      <c r="C9" s="28">
        <f t="shared" ref="C9:I9" si="2">SUM(C5:C8)</f>
        <v>1237</v>
      </c>
      <c r="D9" s="16">
        <f t="shared" si="2"/>
        <v>434</v>
      </c>
      <c r="E9" s="25">
        <f t="shared" si="2"/>
        <v>1189</v>
      </c>
      <c r="F9" s="20">
        <f t="shared" si="2"/>
        <v>2860</v>
      </c>
      <c r="G9" s="16">
        <f t="shared" si="2"/>
        <v>35385</v>
      </c>
      <c r="H9" s="25">
        <f t="shared" si="2"/>
        <v>9502</v>
      </c>
      <c r="I9" s="25">
        <f t="shared" si="2"/>
        <v>44887</v>
      </c>
    </row>
    <row r="11" spans="1:10">
      <c r="A11" s="42" t="s">
        <v>103</v>
      </c>
      <c r="B11" s="42"/>
      <c r="C11" s="65">
        <v>1402</v>
      </c>
      <c r="D11" s="65">
        <v>792</v>
      </c>
      <c r="E11" s="65">
        <v>1467</v>
      </c>
      <c r="F11" s="65">
        <v>3661</v>
      </c>
      <c r="G11" s="65">
        <v>64885</v>
      </c>
      <c r="H11" s="65">
        <v>12968</v>
      </c>
      <c r="I11" s="65">
        <v>77843</v>
      </c>
    </row>
    <row r="12" spans="1:10">
      <c r="A12" s="64" t="s">
        <v>104</v>
      </c>
      <c r="C12" s="63">
        <f>C9/C11</f>
        <v>0.88231098430813126</v>
      </c>
      <c r="D12" s="63">
        <f t="shared" ref="D12:I12" si="3">D9/D11</f>
        <v>0.54797979797979801</v>
      </c>
      <c r="E12" s="63">
        <f t="shared" si="3"/>
        <v>0.81049761417859578</v>
      </c>
      <c r="F12" s="63">
        <f t="shared" si="3"/>
        <v>0.78120732040426111</v>
      </c>
      <c r="G12" s="63">
        <f t="shared" si="3"/>
        <v>0.54534946443708099</v>
      </c>
      <c r="H12" s="63">
        <f t="shared" si="3"/>
        <v>0.73272671190623073</v>
      </c>
      <c r="I12" s="63">
        <f t="shared" si="3"/>
        <v>0.57663502177459758</v>
      </c>
    </row>
    <row r="14" spans="1:10">
      <c r="A14" t="s">
        <v>19</v>
      </c>
    </row>
    <row r="15" spans="1:10">
      <c r="A15" t="s">
        <v>54</v>
      </c>
    </row>
    <row r="17" spans="1:1">
      <c r="A17" t="s">
        <v>110</v>
      </c>
    </row>
    <row r="18" spans="1:1">
      <c r="A18" t="s">
        <v>111</v>
      </c>
    </row>
    <row r="19" spans="1:1">
      <c r="A19" t="s">
        <v>112</v>
      </c>
    </row>
  </sheetData>
  <mergeCells count="6">
    <mergeCell ref="A1:I1"/>
    <mergeCell ref="A2:I2"/>
    <mergeCell ref="A3:A4"/>
    <mergeCell ref="B3:B4"/>
    <mergeCell ref="C3:F3"/>
    <mergeCell ref="G3:I3"/>
  </mergeCells>
  <pageMargins left="0.74803149606299213" right="0.74803149606299213" top="0.98425196850393704" bottom="0.98425196850393704" header="0.51181102362204722" footer="0.51181102362204722"/>
  <pageSetup paperSize="9" scale="88" orientation="landscape" horizontalDpi="4294967292" verticalDpi="4294967292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5BFBE-6799-448B-A04F-B85F44C06AF7}">
  <sheetPr>
    <tabColor rgb="FF92D050"/>
  </sheetPr>
  <dimension ref="A1:K27"/>
  <sheetViews>
    <sheetView zoomScale="99" zoomScaleNormal="99" workbookViewId="0">
      <selection sqref="A1:K1"/>
    </sheetView>
  </sheetViews>
  <sheetFormatPr defaultRowHeight="15.75"/>
  <cols>
    <col min="1" max="1" width="43.125" customWidth="1"/>
  </cols>
  <sheetData>
    <row r="1" spans="1:11" ht="21">
      <c r="A1" s="119" t="s">
        <v>114</v>
      </c>
      <c r="B1" s="120"/>
      <c r="C1" s="120"/>
      <c r="D1" s="120"/>
      <c r="E1" s="120"/>
      <c r="F1" s="120"/>
      <c r="G1" s="120"/>
      <c r="H1" s="120"/>
      <c r="I1" s="120"/>
      <c r="J1" s="120"/>
      <c r="K1" s="121"/>
    </row>
    <row r="3" spans="1:11" ht="21" customHeight="1">
      <c r="A3" s="132" t="s">
        <v>91</v>
      </c>
      <c r="B3" s="133"/>
      <c r="C3" s="133"/>
      <c r="D3" s="133"/>
      <c r="E3" s="133"/>
      <c r="F3" s="133"/>
      <c r="G3" s="133"/>
      <c r="H3" s="133"/>
      <c r="I3" s="133"/>
      <c r="J3" s="133"/>
      <c r="K3" s="134"/>
    </row>
    <row r="4" spans="1:11">
      <c r="B4" s="44">
        <v>2015</v>
      </c>
      <c r="C4" s="44">
        <v>2016</v>
      </c>
      <c r="D4" s="44">
        <v>2017</v>
      </c>
      <c r="E4" s="44">
        <v>2018</v>
      </c>
      <c r="F4" s="44">
        <v>2019</v>
      </c>
      <c r="G4" s="44">
        <v>2020</v>
      </c>
      <c r="H4" s="44">
        <v>2021</v>
      </c>
      <c r="I4" s="44">
        <v>2022</v>
      </c>
      <c r="J4" s="44">
        <v>2023</v>
      </c>
      <c r="K4" s="44">
        <v>2024</v>
      </c>
    </row>
    <row r="5" spans="1:11">
      <c r="A5" s="33" t="s">
        <v>87</v>
      </c>
      <c r="B5" s="55">
        <v>63</v>
      </c>
      <c r="C5" s="55">
        <v>91</v>
      </c>
      <c r="D5" s="55">
        <v>118</v>
      </c>
      <c r="E5" s="55">
        <v>163</v>
      </c>
      <c r="F5" s="55">
        <v>141</v>
      </c>
      <c r="G5" s="55">
        <v>115</v>
      </c>
      <c r="H5" s="55">
        <v>110</v>
      </c>
      <c r="I5" s="54">
        <v>51</v>
      </c>
      <c r="J5" s="55">
        <v>53</v>
      </c>
      <c r="K5" s="55">
        <v>44</v>
      </c>
    </row>
    <row r="6" spans="1:11">
      <c r="A6" s="33" t="s">
        <v>89</v>
      </c>
      <c r="B6" s="55">
        <v>66</v>
      </c>
      <c r="C6" s="55">
        <v>90</v>
      </c>
      <c r="D6" s="55">
        <v>117</v>
      </c>
      <c r="E6" s="55">
        <v>177</v>
      </c>
      <c r="F6" s="55">
        <v>152</v>
      </c>
      <c r="G6" s="55">
        <v>130</v>
      </c>
      <c r="H6" s="55">
        <v>125</v>
      </c>
      <c r="I6" s="54">
        <v>54</v>
      </c>
      <c r="J6" s="55">
        <v>59</v>
      </c>
      <c r="K6" s="55">
        <v>56</v>
      </c>
    </row>
    <row r="7" spans="1:11" ht="16.5" thickBot="1">
      <c r="A7" s="37" t="s">
        <v>86</v>
      </c>
      <c r="B7" s="45"/>
      <c r="C7" s="45"/>
      <c r="D7" s="45"/>
      <c r="E7" s="45"/>
      <c r="F7" s="45"/>
      <c r="G7" s="45"/>
      <c r="H7" s="45"/>
      <c r="I7" s="53">
        <v>23</v>
      </c>
      <c r="J7" s="52">
        <v>17</v>
      </c>
      <c r="K7" s="52">
        <v>23</v>
      </c>
    </row>
    <row r="8" spans="1:11">
      <c r="A8" s="50" t="s">
        <v>16</v>
      </c>
      <c r="B8" s="46">
        <v>129</v>
      </c>
      <c r="C8" s="46">
        <v>181</v>
      </c>
      <c r="D8" s="46">
        <v>235</v>
      </c>
      <c r="E8" s="46">
        <v>340</v>
      </c>
      <c r="F8" s="46">
        <v>293</v>
      </c>
      <c r="G8" s="46">
        <v>245</v>
      </c>
      <c r="H8" s="46">
        <v>235</v>
      </c>
      <c r="I8" s="49">
        <v>128</v>
      </c>
      <c r="J8" s="49">
        <v>129</v>
      </c>
      <c r="K8" s="49">
        <v>123</v>
      </c>
    </row>
    <row r="9" spans="1:11" ht="122.25" customHeight="1"/>
    <row r="10" spans="1:11" ht="18.75">
      <c r="A10" s="132" t="s">
        <v>92</v>
      </c>
      <c r="B10" s="133"/>
      <c r="C10" s="133"/>
      <c r="D10" s="133"/>
      <c r="E10" s="133"/>
      <c r="F10" s="133"/>
      <c r="G10" s="133"/>
      <c r="H10" s="133"/>
      <c r="I10" s="133"/>
      <c r="J10" s="133"/>
      <c r="K10" s="134"/>
    </row>
    <row r="11" spans="1:11">
      <c r="B11" s="43">
        <v>2015</v>
      </c>
      <c r="C11" s="43">
        <v>2016</v>
      </c>
      <c r="D11" s="43">
        <v>2017</v>
      </c>
      <c r="E11" s="43">
        <v>2018</v>
      </c>
      <c r="F11" s="43">
        <v>2019</v>
      </c>
      <c r="G11" s="43">
        <v>2020</v>
      </c>
      <c r="H11" s="43">
        <v>2021</v>
      </c>
      <c r="I11" s="43">
        <v>2022</v>
      </c>
      <c r="J11" s="43">
        <v>2023</v>
      </c>
      <c r="K11" s="44">
        <v>2024</v>
      </c>
    </row>
    <row r="12" spans="1:11">
      <c r="A12" s="33" t="s">
        <v>87</v>
      </c>
      <c r="B12" s="55">
        <v>1393</v>
      </c>
      <c r="C12" s="55">
        <v>2244</v>
      </c>
      <c r="D12" s="55">
        <v>2679</v>
      </c>
      <c r="E12" s="55">
        <v>2956</v>
      </c>
      <c r="F12" s="55">
        <v>2376</v>
      </c>
      <c r="G12" s="55">
        <v>1807</v>
      </c>
      <c r="H12" s="55">
        <v>1981</v>
      </c>
      <c r="I12" s="54">
        <v>1227</v>
      </c>
      <c r="J12" s="55">
        <v>1561</v>
      </c>
      <c r="K12" s="55">
        <v>1402</v>
      </c>
    </row>
    <row r="13" spans="1:11">
      <c r="A13" s="33" t="s">
        <v>89</v>
      </c>
      <c r="B13" s="55">
        <v>1464</v>
      </c>
      <c r="C13" s="55">
        <v>1589</v>
      </c>
      <c r="D13" s="55">
        <v>1908</v>
      </c>
      <c r="E13" s="55">
        <v>2563</v>
      </c>
      <c r="F13" s="55">
        <v>2755</v>
      </c>
      <c r="G13" s="55">
        <v>2078</v>
      </c>
      <c r="H13" s="55">
        <v>1709</v>
      </c>
      <c r="I13" s="54">
        <v>623</v>
      </c>
      <c r="J13" s="55">
        <v>719</v>
      </c>
      <c r="K13" s="55">
        <v>792</v>
      </c>
    </row>
    <row r="14" spans="1:11" ht="16.5" thickBot="1">
      <c r="A14" s="37" t="s">
        <v>86</v>
      </c>
      <c r="B14" s="45"/>
      <c r="C14" s="45"/>
      <c r="D14" s="45"/>
      <c r="E14" s="45"/>
      <c r="F14" s="45"/>
      <c r="G14" s="45"/>
      <c r="H14" s="45"/>
      <c r="I14" s="53">
        <v>848</v>
      </c>
      <c r="J14" s="52">
        <v>905</v>
      </c>
      <c r="K14" s="52">
        <v>1467</v>
      </c>
    </row>
    <row r="15" spans="1:11">
      <c r="A15" s="48" t="s">
        <v>16</v>
      </c>
      <c r="B15" s="46">
        <v>2857</v>
      </c>
      <c r="C15" s="46">
        <v>3833</v>
      </c>
      <c r="D15" s="46">
        <v>4587</v>
      </c>
      <c r="E15" s="46">
        <v>5519</v>
      </c>
      <c r="F15" s="46">
        <v>5131</v>
      </c>
      <c r="G15" s="46">
        <v>3885</v>
      </c>
      <c r="H15" s="46">
        <v>3690</v>
      </c>
      <c r="I15" s="46">
        <v>2698</v>
      </c>
      <c r="J15" s="46">
        <v>3185</v>
      </c>
      <c r="K15" s="49">
        <v>3661</v>
      </c>
    </row>
    <row r="17" spans="1:11" ht="108" customHeight="1"/>
    <row r="18" spans="1:11" ht="18.75">
      <c r="A18" s="132" t="s">
        <v>84</v>
      </c>
      <c r="B18" s="133"/>
      <c r="C18" s="133"/>
      <c r="D18" s="133"/>
      <c r="E18" s="133"/>
      <c r="F18" s="133"/>
      <c r="G18" s="133"/>
      <c r="H18" s="133"/>
      <c r="I18" s="133"/>
      <c r="J18" s="133"/>
      <c r="K18" s="134"/>
    </row>
    <row r="19" spans="1:11">
      <c r="B19" s="43">
        <v>2015</v>
      </c>
      <c r="C19" s="43">
        <v>2016</v>
      </c>
      <c r="D19" s="43">
        <v>2017</v>
      </c>
      <c r="E19" s="43">
        <v>2018</v>
      </c>
      <c r="F19" s="43">
        <v>2019</v>
      </c>
      <c r="G19" s="43">
        <v>2020</v>
      </c>
      <c r="H19" s="43">
        <v>2021</v>
      </c>
      <c r="I19" s="43">
        <v>2022</v>
      </c>
      <c r="J19" s="43">
        <v>2023</v>
      </c>
      <c r="K19" s="43">
        <v>2024</v>
      </c>
    </row>
    <row r="20" spans="1:11">
      <c r="A20" t="s">
        <v>28</v>
      </c>
      <c r="B20" s="56"/>
      <c r="C20" s="56"/>
      <c r="D20" s="56"/>
      <c r="E20" s="56"/>
      <c r="F20" s="56"/>
      <c r="G20" s="56"/>
      <c r="H20" s="56"/>
      <c r="I20" s="59">
        <v>50420</v>
      </c>
      <c r="J20" s="59">
        <v>71739</v>
      </c>
      <c r="K20" s="59">
        <v>64885</v>
      </c>
    </row>
    <row r="21" spans="1:11" ht="16.5" thickBot="1">
      <c r="A21" s="37" t="s">
        <v>29</v>
      </c>
      <c r="B21" s="58"/>
      <c r="C21" s="58"/>
      <c r="D21" s="58"/>
      <c r="E21" s="58"/>
      <c r="F21" s="58"/>
      <c r="G21" s="58"/>
      <c r="H21" s="58"/>
      <c r="I21" s="60">
        <v>10458</v>
      </c>
      <c r="J21" s="60">
        <v>14017</v>
      </c>
      <c r="K21" s="60">
        <v>12968</v>
      </c>
    </row>
    <row r="22" spans="1:11">
      <c r="A22" s="48" t="s">
        <v>16</v>
      </c>
      <c r="B22" s="47">
        <v>100393.5</v>
      </c>
      <c r="C22" s="47">
        <v>124907</v>
      </c>
      <c r="D22" s="47">
        <v>228517</v>
      </c>
      <c r="E22" s="47">
        <v>125370</v>
      </c>
      <c r="F22" s="47">
        <v>102422</v>
      </c>
      <c r="G22" s="47">
        <v>76866</v>
      </c>
      <c r="H22" s="47">
        <v>79684</v>
      </c>
      <c r="I22" s="47">
        <v>60878</v>
      </c>
      <c r="J22" s="47">
        <v>85756</v>
      </c>
      <c r="K22" s="47">
        <v>77853</v>
      </c>
    </row>
    <row r="25" spans="1:11">
      <c r="A25" t="s">
        <v>88</v>
      </c>
    </row>
    <row r="26" spans="1:11">
      <c r="A26" t="s">
        <v>90</v>
      </c>
    </row>
    <row r="27" spans="1:11">
      <c r="A27" t="s">
        <v>19</v>
      </c>
    </row>
  </sheetData>
  <mergeCells count="4">
    <mergeCell ref="A3:K3"/>
    <mergeCell ref="A1:K1"/>
    <mergeCell ref="A10:K10"/>
    <mergeCell ref="A18:K18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8</vt:i4>
      </vt:variant>
      <vt:variant>
        <vt:lpstr>Pojmenované oblasti</vt:lpstr>
      </vt:variant>
      <vt:variant>
        <vt:i4>5</vt:i4>
      </vt:variant>
    </vt:vector>
  </HeadingPairs>
  <TitlesOfParts>
    <vt:vector size="13" baseType="lpstr">
      <vt:lpstr>Legenda</vt:lpstr>
      <vt:lpstr>Řízení DP přehled</vt:lpstr>
      <vt:lpstr>Kraje přehled</vt:lpstr>
      <vt:lpstr>Druhy zařízení přehled</vt:lpstr>
      <vt:lpstr>Typ zdr. pracoviště přehled</vt:lpstr>
      <vt:lpstr>Obory přehled</vt:lpstr>
      <vt:lpstr>Linie přehled</vt:lpstr>
      <vt:lpstr>Vybrané trendy</vt:lpstr>
      <vt:lpstr>'Druhy zařízení přehled'!Oblast_tisku</vt:lpstr>
      <vt:lpstr>'Kraje přehled'!Oblast_tisku</vt:lpstr>
      <vt:lpstr>'Linie přehled'!Oblast_tisku</vt:lpstr>
      <vt:lpstr>'Obory přehled'!Oblast_tisku</vt:lpstr>
      <vt:lpstr>'Typ zdr. pracoviště přehled'!Oblast_tisku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Ivana SK</dc:creator>
  <cp:lastModifiedBy>Zvolský Miroslav MUDr.</cp:lastModifiedBy>
  <cp:lastPrinted>2016-11-11T11:43:54Z</cp:lastPrinted>
  <dcterms:created xsi:type="dcterms:W3CDTF">2014-07-23T14:45:23Z</dcterms:created>
  <dcterms:modified xsi:type="dcterms:W3CDTF">2025-11-26T14:40:41Z</dcterms:modified>
</cp:coreProperties>
</file>