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SDILENE\Klasifikace\Projekty\Dobrovolnictví\Statistiky 2023\"/>
    </mc:Choice>
  </mc:AlternateContent>
  <xr:revisionPtr revIDLastSave="0" documentId="13_ncr:1_{58F08C8E-A953-43B2-9104-A00527FBBEEB}" xr6:coauthVersionLast="47" xr6:coauthVersionMax="47" xr10:uidLastSave="{00000000-0000-0000-0000-000000000000}"/>
  <bookViews>
    <workbookView xWindow="-110" yWindow="-110" windowWidth="19420" windowHeight="11760" tabRatio="737" xr2:uid="{00000000-000D-0000-FFFF-FFFF00000000}"/>
  </bookViews>
  <sheets>
    <sheet name="Legenda" sheetId="13" r:id="rId1"/>
    <sheet name="Řízení DP přehled" sheetId="14" r:id="rId2"/>
    <sheet name="Kraje přehled" sheetId="5" r:id="rId3"/>
    <sheet name="Druhy zařízení přehled" sheetId="8" r:id="rId4"/>
    <sheet name="Typ zdr. pracoviště přehled" sheetId="9" r:id="rId5"/>
    <sheet name="Obory přehled" sheetId="10" r:id="rId6"/>
    <sheet name="Linie přehled" sheetId="11" r:id="rId7"/>
    <sheet name="Vybrané trendy" sheetId="15" r:id="rId8"/>
  </sheets>
  <definedNames>
    <definedName name="_xlnm.Print_Area" localSheetId="3">'Druhy zařízení přehled'!$A$1:$N$24</definedName>
    <definedName name="_xlnm.Print_Area" localSheetId="2">'Kraje přehled'!$A$1:$N$19</definedName>
    <definedName name="_xlnm.Print_Area" localSheetId="6">'Linie přehled'!$A$1:$J$9</definedName>
    <definedName name="_xlnm.Print_Area" localSheetId="5">'Obory přehled'!$A$1:$J$14</definedName>
    <definedName name="_xlnm.Print_Area" localSheetId="4">'Typ zdr. pracoviště přehled'!$A$1:$M$9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1" l="1"/>
  <c r="F12" i="11"/>
  <c r="G12" i="11"/>
  <c r="H12" i="11"/>
  <c r="I12" i="11"/>
  <c r="C12" i="11"/>
  <c r="E8" i="14"/>
  <c r="D8" i="14"/>
  <c r="C8" i="14"/>
  <c r="B8" i="14"/>
  <c r="F7" i="14"/>
  <c r="F6" i="14"/>
  <c r="F5" i="14"/>
  <c r="H9" i="11"/>
  <c r="H14" i="10"/>
  <c r="G9" i="11"/>
  <c r="E9" i="11"/>
  <c r="D9" i="11"/>
  <c r="C9" i="11"/>
  <c r="I8" i="11"/>
  <c r="F8" i="11"/>
  <c r="I7" i="11"/>
  <c r="F7" i="11"/>
  <c r="I6" i="11"/>
  <c r="F6" i="11"/>
  <c r="I5" i="11"/>
  <c r="F5" i="11"/>
  <c r="F10" i="10"/>
  <c r="F9" i="10"/>
  <c r="F8" i="10"/>
  <c r="F7" i="10"/>
  <c r="F6" i="10"/>
  <c r="I10" i="10"/>
  <c r="I9" i="10"/>
  <c r="I8" i="10"/>
  <c r="I7" i="10"/>
  <c r="I6" i="10"/>
  <c r="L9" i="9"/>
  <c r="K9" i="9"/>
  <c r="J9" i="9"/>
  <c r="I9" i="9"/>
  <c r="H9" i="9"/>
  <c r="G9" i="9"/>
  <c r="F9" i="9"/>
  <c r="E9" i="9"/>
  <c r="D9" i="9"/>
  <c r="C9" i="9"/>
  <c r="G14" i="10"/>
  <c r="E14" i="10"/>
  <c r="D14" i="10"/>
  <c r="C14" i="10"/>
  <c r="I13" i="10"/>
  <c r="F13" i="10"/>
  <c r="I12" i="10"/>
  <c r="F12" i="10"/>
  <c r="I11" i="10"/>
  <c r="F11" i="10"/>
  <c r="I5" i="10"/>
  <c r="F5" i="10"/>
  <c r="B9" i="9"/>
  <c r="L8" i="9"/>
  <c r="I8" i="9"/>
  <c r="L7" i="9"/>
  <c r="I7" i="9"/>
  <c r="L6" i="9"/>
  <c r="I6" i="9"/>
  <c r="L5" i="9"/>
  <c r="I5" i="9"/>
  <c r="J5" i="8"/>
  <c r="M5" i="8"/>
  <c r="J6" i="8"/>
  <c r="M6" i="8"/>
  <c r="J8" i="8"/>
  <c r="M8" i="8"/>
  <c r="J9" i="8"/>
  <c r="M9" i="8"/>
  <c r="J10" i="8"/>
  <c r="M10" i="8"/>
  <c r="J11" i="8"/>
  <c r="M11" i="8"/>
  <c r="J12" i="8"/>
  <c r="M12" i="8"/>
  <c r="J13" i="8"/>
  <c r="M13" i="8"/>
  <c r="J14" i="8"/>
  <c r="M14" i="8"/>
  <c r="J15" i="8"/>
  <c r="M15" i="8"/>
  <c r="J16" i="8"/>
  <c r="M16" i="8"/>
  <c r="J17" i="8"/>
  <c r="M17" i="8"/>
  <c r="J18" i="8"/>
  <c r="M18" i="8"/>
  <c r="J19" i="8"/>
  <c r="M19" i="8"/>
  <c r="B23" i="8"/>
  <c r="M20" i="8"/>
  <c r="M21" i="8"/>
  <c r="M22" i="8"/>
  <c r="J20" i="8"/>
  <c r="J21" i="8"/>
  <c r="J22" i="8"/>
  <c r="K24" i="8"/>
  <c r="I24" i="8"/>
  <c r="H24" i="8"/>
  <c r="G24" i="8"/>
  <c r="G19" i="5"/>
  <c r="H19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I19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K19" i="5"/>
  <c r="I14" i="10" l="1"/>
  <c r="F8" i="14"/>
  <c r="I9" i="11"/>
  <c r="F9" i="11"/>
  <c r="F14" i="10"/>
  <c r="J24" i="8"/>
  <c r="M24" i="8"/>
  <c r="J19" i="5"/>
  <c r="M19" i="5"/>
</calcChain>
</file>

<file path=xl/sharedStrings.xml><?xml version="1.0" encoding="utf-8"?>
<sst xmlns="http://schemas.openxmlformats.org/spreadsheetml/2006/main" count="209" uniqueCount="124">
  <si>
    <t>Kraj</t>
  </si>
  <si>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</si>
  <si>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</si>
  <si>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</si>
  <si>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</si>
  <si>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</si>
  <si>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</si>
  <si>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</si>
  <si>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</si>
  <si>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</si>
  <si>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</si>
  <si>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Olomoucký</t>
  </si>
  <si>
    <t>Zlínský</t>
  </si>
  <si>
    <t>Moravskoslezský</t>
  </si>
  <si>
    <t>Jihomoravský</t>
  </si>
  <si>
    <t>CELKEM ČR</t>
  </si>
  <si>
    <t>Počet ZZ   v kraji celkem</t>
  </si>
  <si>
    <t>Celkem</t>
  </si>
  <si>
    <t>Počet ZZ s DP</t>
  </si>
  <si>
    <t xml:space="preserve">Přehled podle krajů </t>
  </si>
  <si>
    <t>Zdroj: Výkaz E (MZ) 1-01, ÚZIS ČR</t>
  </si>
  <si>
    <t>Interní model řízení PDZS</t>
  </si>
  <si>
    <t>Model řízení ve spolupráci s externí dobrovolnickou organizací (EDO)</t>
  </si>
  <si>
    <t>Kombinace interního řízení a spolupráce s EDO</t>
  </si>
  <si>
    <t>Počet dobrovolníků v ZZ</t>
  </si>
  <si>
    <t>s interním modelem řízení</t>
  </si>
  <si>
    <t>s řízením ve spolupráci s EDO</t>
  </si>
  <si>
    <t>s kombino-vaným řízením</t>
  </si>
  <si>
    <t>Počet odpracovaných dobrovolnických hodin v ZZ</t>
  </si>
  <si>
    <t>v rámci pravidelné činnosti</t>
  </si>
  <si>
    <t>v rámci jednorázových akcí</t>
  </si>
  <si>
    <t>Ostatní</t>
  </si>
  <si>
    <t>Druh zařízení</t>
  </si>
  <si>
    <t>Počet ZZ celkem</t>
  </si>
  <si>
    <t>101 - Fakultní nemocnice</t>
  </si>
  <si>
    <t>102 - Nemocnice</t>
  </si>
  <si>
    <t>105 - Nemocnice následné péče</t>
  </si>
  <si>
    <t>110 - Léčebna pro dlouhodobě nemocné (LDN)</t>
  </si>
  <si>
    <t>113 - Rehabilitační ústav</t>
  </si>
  <si>
    <t>180 - Hospic</t>
  </si>
  <si>
    <t>320 - Samost.ordinace prakt.lék.pro dospělé</t>
  </si>
  <si>
    <t>321 - Sam.ord.prakt.lékaře pro děti a dorost</t>
  </si>
  <si>
    <t>322 - Samostatná ordinace PL - stomatologa</t>
  </si>
  <si>
    <t>324 - Samostatná ordinace lékaře specialisty</t>
  </si>
  <si>
    <t>350 - Domácí zdravotní péče</t>
  </si>
  <si>
    <t>354 - Zdravotní péče v ústavech sociální p.</t>
  </si>
  <si>
    <t>420 - Dětský domov pro děti do 3 let</t>
  </si>
  <si>
    <t>430 - Dětské centrum</t>
  </si>
  <si>
    <t>431 - Dětský stacionář</t>
  </si>
  <si>
    <t>460 - Stacionář</t>
  </si>
  <si>
    <t>510 - Lékárna</t>
  </si>
  <si>
    <t xml:space="preserve">Přehled podle druhu zařízení </t>
  </si>
  <si>
    <t>Akutní lůžková péče standardní</t>
  </si>
  <si>
    <t>Akutní lůžková péče intenzivní</t>
  </si>
  <si>
    <t>Následná a dlouhodobá lůžková péče</t>
  </si>
  <si>
    <t>Specializovaná ambulantní a stacionární péče</t>
  </si>
  <si>
    <t>Počet ZZ s DP*</t>
  </si>
  <si>
    <t>*která uvedla hodnotu větší než 0</t>
  </si>
  <si>
    <t>Přehled podle oboru</t>
  </si>
  <si>
    <t>obor</t>
  </si>
  <si>
    <t>Interní obory pro dospělé</t>
  </si>
  <si>
    <t>Chirurgické obory pro dospělé</t>
  </si>
  <si>
    <t>Interní a chirurgické obory pro dospělé</t>
  </si>
  <si>
    <t>Všeobecná a specializovaná péče pro děti</t>
  </si>
  <si>
    <t xml:space="preserve">Psychiatrie pro dospělé </t>
  </si>
  <si>
    <t>Gerontopsychiatrie</t>
  </si>
  <si>
    <t>Psychiatrie dětská</t>
  </si>
  <si>
    <t xml:space="preserve">Dětská centra při PZS </t>
  </si>
  <si>
    <t>Přehled podle programové linie</t>
  </si>
  <si>
    <t>Linie</t>
  </si>
  <si>
    <t>Linie A</t>
  </si>
  <si>
    <t>Linie B</t>
  </si>
  <si>
    <t>Linie C</t>
  </si>
  <si>
    <t>Linie D</t>
  </si>
  <si>
    <t>Vybrané výstupy</t>
  </si>
  <si>
    <t>Výkaz E (MZ) 1-01, ÚZIS ČR</t>
  </si>
  <si>
    <t xml:space="preserve">https://www.uzis.cz/index.php?pg=registry-sber-dat--vykazy--2023#pracovnici-ekonomika </t>
  </si>
  <si>
    <t>Přehled podle typu řízení programu</t>
  </si>
  <si>
    <t>Typ řízení programu</t>
  </si>
  <si>
    <t>Počet ZZ</t>
  </si>
  <si>
    <t>Počet dobrovolníků</t>
  </si>
  <si>
    <t>Počet odpracovaných hodin</t>
  </si>
  <si>
    <t>celkem</t>
  </si>
  <si>
    <t>interní model řízení</t>
  </si>
  <si>
    <t>řízení ve spolupráci s EDO</t>
  </si>
  <si>
    <t>kombinované řízení</t>
  </si>
  <si>
    <t>CELKEM</t>
  </si>
  <si>
    <t>z toho v rozdělení na obory</t>
  </si>
  <si>
    <t>Počet odpracovaných dobrovolnických hodin</t>
  </si>
  <si>
    <t>104 - Psychiatrická nemocnice (+DRZAR 112)</t>
  </si>
  <si>
    <t>Kombinované řízení</t>
  </si>
  <si>
    <t>Interní model řízení*</t>
  </si>
  <si>
    <t>*) Do roku 2021 jako "Zdravotnická zařízení s vlastním dobrovolnickým programem"</t>
  </si>
  <si>
    <t>Řízení ve spolupráci s EDO**</t>
  </si>
  <si>
    <t>**) Do roku 2021 jako "Zdravotnická zařízení s partnerem NNO"</t>
  </si>
  <si>
    <t>Počet ZZ dle typu řízení programu</t>
  </si>
  <si>
    <t>Počet dobrovolníků dle typu řízení programu</t>
  </si>
  <si>
    <t>Řízení dobrovolnických programů - přehled dle typu řízení</t>
  </si>
  <si>
    <t>Evidence dobrovolníků u poskytovatele zdravotních služeb v ČR 2023</t>
  </si>
  <si>
    <t>Vývojové řady vybraných ukazatelů dobrovolnických programů v letech 2015-2023</t>
  </si>
  <si>
    <t xml:space="preserve">Přehled ukazatelů dobrovolnických programů podle krajů </t>
  </si>
  <si>
    <t xml:space="preserve">Přehled ukazatelů dobrovolnických programů podle druhu zařízení </t>
  </si>
  <si>
    <t>Přehled ukazatelů dobrovolnických programů podle typu pracoviště</t>
  </si>
  <si>
    <t>Přehled ukazatelů dobrovolnických programů podle oboru</t>
  </si>
  <si>
    <t>Přehled ukazatelů dobrovolnických programů podle programové linie</t>
  </si>
  <si>
    <t>z toho v rozdělení na obory, včetně ostatní</t>
  </si>
  <si>
    <t>Celkem bez rozlišení oborů</t>
  </si>
  <si>
    <t>z toho v rozdělení na obory, včetně ostatní, v procentech</t>
  </si>
  <si>
    <t>z toho v rozdělení na obory, v procentech</t>
  </si>
  <si>
    <t>Celkem bez rozlišení linií</t>
  </si>
  <si>
    <t>z toho identifikovaná linie, v procentech</t>
  </si>
  <si>
    <t>Informace k počtu vyplňujících Poskytovatelů zdravotních služeb</t>
  </si>
  <si>
    <t>Počet poskytovatelů, kteří vyplnili část V. Evidence dobrovolníků u poskytovatele zdravotních služeb (PZS)</t>
  </si>
  <si>
    <t>Počet odpracovaných hodin celkem</t>
  </si>
  <si>
    <t>- z toho počet poskytovatelů, kteří vyplnili podrobný rozpad počtu dobrovolníků dle oboru nebo typu zdravotnického pracoviště</t>
  </si>
  <si>
    <t>Přehled podle typu zdravotnického pracoviště</t>
  </si>
  <si>
    <t>Typ zdravotnického pracoviště</t>
  </si>
  <si>
    <t>Komentáře:</t>
  </si>
  <si>
    <t>1) Při zpracování dat za rok 2023 byly identifikovány některé nesrovnalosti v kombinacích zadaných počtů dobrovolníků, odpracovaných hodin a počtu kontaktů, především v rozdělení dle oborů a typů zdravotnických a pracovišť a v rozdělení dle linií. Tyto nesrovnalosti nevedly k úpravě dat, ale byly vzaty v potaz pro nastavení kontrol pro sběr dat za další rok.</t>
  </si>
  <si>
    <t>1) Z důvodu chybného zadání u jednoho PZS s kombinovaným řízením součet dobrovolníků dle linií převyšuje celkový počet dobrovolníků.</t>
  </si>
  <si>
    <t>2) Při zpracování údajů od roku 2024 bude prováděna vstupní kontrola, která zamezí chybnému součtu.</t>
  </si>
  <si>
    <r>
      <t xml:space="preserve">3) Položka </t>
    </r>
    <r>
      <rPr>
        <b/>
        <sz val="12"/>
        <color theme="1"/>
        <rFont val="Calibri"/>
        <family val="2"/>
        <charset val="238"/>
        <scheme val="minor"/>
      </rPr>
      <t>"Ostatní"</t>
    </r>
    <r>
      <rPr>
        <sz val="12"/>
        <color theme="1"/>
        <rFont val="Calibri"/>
        <family val="2"/>
        <charset val="129"/>
        <scheme val="minor"/>
      </rPr>
      <t xml:space="preserve"> je určena pro údaje, které nelze jednoznačně přiřadit k výše uvedeným klinickým oborům, např. pracoviště komplementu, provozně-technická a administrativní pracoviště, příp. jiná místa areálu poskytovatele zdravotních služeb, ve kterých je realizována dobrovolnická aktivita </t>
    </r>
  </si>
  <si>
    <t>1) Z důvodu chybného zadání u jednoho PZS s kombinovaným řízením součet dobrovolníků dle oborů převyšuje celkový počet dobrovolníků.</t>
  </si>
  <si>
    <t>komentáře 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</si>
</sst>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2"/>
      <color theme="1"/>
      <name val="Calibri"/>
      <family val="2"/>
      <charset val="129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2"/>
      <color theme="10"/>
      <name val="Calibri"/>
      <family val="2"/>
      <charset val="129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3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13" xfId="0" applyFont="1" applyBorder="1"/>
    <xf numFmtId="0" fontId="1" fillId="0" borderId="14" xfId="0" applyFont="1" applyBorder="1"/>
    <xf numFmtId="0" fontId="1" fillId="0" borderId="10" xfId="0" applyFont="1" applyBorder="1"/>
    <xf numFmtId="0" fontId="1" fillId="3" borderId="1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1" fillId="2" borderId="14" xfId="0" applyNumberFormat="1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3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18" xfId="0" applyNumberFormat="1" applyFont="1" applyFill="1" applyBorder="1" applyAlignment="1">
      <alignment horizontal="center" vertical="center"/>
    </xf>
    <xf numFmtId="0" fontId="1" fillId="0" borderId="8" xfId="0" applyFont="1" applyBorder="1"/>
    <xf numFmtId="3" fontId="0" fillId="0" borderId="8" xfId="0" applyNumberFormat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0" fontId="5" fillId="0" borderId="0" xfId="0" applyFont="1"/>
    <xf numFmtId="0" fontId="7" fillId="0" borderId="0" xfId="31"/>
    <xf numFmtId="0" fontId="0" fillId="0" borderId="16" xfId="0" applyBorder="1"/>
    <xf numFmtId="0" fontId="0" fillId="0" borderId="16" xfId="0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/>
    <xf numFmtId="3" fontId="1" fillId="2" borderId="7" xfId="0" applyNumberFormat="1" applyFont="1" applyFill="1" applyBorder="1" applyAlignment="1">
      <alignment horizontal="center"/>
    </xf>
    <xf numFmtId="0" fontId="1" fillId="0" borderId="0" xfId="0" applyFont="1"/>
    <xf numFmtId="0" fontId="1" fillId="2" borderId="1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0" fillId="5" borderId="10" xfId="0" applyFill="1" applyBorder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22" xfId="0" applyFill="1" applyBorder="1"/>
    <xf numFmtId="3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6" xfId="0" applyBorder="1" applyAlignment="1">
      <alignment horizontal="right"/>
    </xf>
    <xf numFmtId="3" fontId="0" fillId="0" borderId="16" xfId="0" applyNumberFormat="1" applyBorder="1" applyAlignment="1">
      <alignment horizontal="right"/>
    </xf>
    <xf numFmtId="0" fontId="0" fillId="5" borderId="16" xfId="0" applyFill="1" applyBorder="1"/>
    <xf numFmtId="3" fontId="0" fillId="0" borderId="0" xfId="0" applyNumberFormat="1"/>
    <xf numFmtId="0" fontId="0" fillId="5" borderId="10" xfId="0" applyFill="1" applyBorder="1"/>
    <xf numFmtId="3" fontId="0" fillId="0" borderId="16" xfId="0" applyNumberFormat="1" applyBorder="1"/>
    <xf numFmtId="3" fontId="0" fillId="0" borderId="10" xfId="0" applyNumberFormat="1" applyBorder="1"/>
    <xf numFmtId="0" fontId="1" fillId="2" borderId="1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164" fontId="0" fillId="0" borderId="0" xfId="0" applyNumberFormat="1"/>
    <xf numFmtId="0" fontId="9" fillId="0" borderId="0" xfId="0" applyFont="1"/>
    <xf numFmtId="3" fontId="1" fillId="0" borderId="0" xfId="0" applyNumberFormat="1" applyFont="1" applyAlignment="1">
      <alignment horizontal="right"/>
    </xf>
    <xf numFmtId="3" fontId="0" fillId="0" borderId="13" xfId="0" applyNumberFormat="1" applyBorder="1" applyAlignment="1">
      <alignment horizontal="center"/>
    </xf>
    <xf numFmtId="0" fontId="10" fillId="4" borderId="3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49" fontId="12" fillId="4" borderId="3" xfId="0" applyNumberFormat="1" applyFont="1" applyFill="1" applyBorder="1" applyAlignment="1">
      <alignment horizontal="left" vertical="center"/>
    </xf>
    <xf numFmtId="49" fontId="12" fillId="4" borderId="2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0" xfId="0" applyFill="1" applyAlignment="1"/>
    <xf numFmtId="164" fontId="0" fillId="0" borderId="0" xfId="0" applyNumberFormat="1" applyFill="1" applyAlignment="1">
      <alignment horizontal="right"/>
    </xf>
  </cellXfs>
  <cellStyles count="32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ZZ dle typu řízení programu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'Vybrané trendy'!$A$5</c:f>
              <c:strCache>
                <c:ptCount val="1"/>
                <c:pt idx="0">
                  <c:v>Interní model řízení*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'Vybrané trendy'!$B$4:$J$4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'Vybrané trendy'!$B$5:$J$5</c:f>
              <c:numCache>
                <c:formatCode>#,##0</c:formatCode>
                <c:ptCount val="9"/>
                <c:pt idx="0">
                  <c:v>63</c:v>
                </c:pt>
                <c:pt idx="1">
                  <c:v>91</c:v>
                </c:pt>
                <c:pt idx="2">
                  <c:v>118</c:v>
                </c:pt>
                <c:pt idx="3">
                  <c:v>163</c:v>
                </c:pt>
                <c:pt idx="4">
                  <c:v>141</c:v>
                </c:pt>
                <c:pt idx="5">
                  <c:v>115</c:v>
                </c:pt>
                <c:pt idx="6">
                  <c:v>110</c:v>
                </c:pt>
                <c:pt idx="7" formatCode="General">
                  <c:v>51</c:v>
                </c:pt>
                <c:pt idx="8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5-47EF-9C15-DFF4DADC6ABC}"/>
            </c:ext>
          </c:extLst>
        </c:ser>
        <c:ser>
          <c:idx val="1"/>
          <c:order val="1"/>
          <c:tx>
            <c:strRef>
              <c:f>'Vybrané trendy'!$A$6</c:f>
              <c:strCache>
                <c:ptCount val="1"/>
                <c:pt idx="0">
                  <c:v>Řízení ve spolupráci s EDO**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'Vybrané trendy'!$B$4:$J$4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'Vybrané trendy'!$B$6:$J$6</c:f>
              <c:numCache>
                <c:formatCode>#,##0</c:formatCode>
                <c:ptCount val="9"/>
                <c:pt idx="0">
                  <c:v>66</c:v>
                </c:pt>
                <c:pt idx="1">
                  <c:v>90</c:v>
                </c:pt>
                <c:pt idx="2">
                  <c:v>117</c:v>
                </c:pt>
                <c:pt idx="3">
                  <c:v>177</c:v>
                </c:pt>
                <c:pt idx="4">
                  <c:v>152</c:v>
                </c:pt>
                <c:pt idx="5">
                  <c:v>130</c:v>
                </c:pt>
                <c:pt idx="6">
                  <c:v>125</c:v>
                </c:pt>
                <c:pt idx="7" formatCode="General">
                  <c:v>54</c:v>
                </c:pt>
                <c:pt idx="8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5-47EF-9C15-DFF4DADC6ABC}"/>
            </c:ext>
          </c:extLst>
        </c:ser>
        <c:ser>
          <c:idx val="2"/>
          <c:order val="2"/>
          <c:tx>
            <c:strRef>
              <c:f>'Vybrané trendy'!$A$7</c:f>
              <c:strCache>
                <c:ptCount val="1"/>
                <c:pt idx="0">
                  <c:v>Kombinované řízení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'Vybrané trendy'!$B$4:$J$4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'Vybrané trendy'!$B$7:$J$7</c:f>
              <c:numCache>
                <c:formatCode>General</c:formatCode>
                <c:ptCount val="9"/>
                <c:pt idx="7">
                  <c:v>23</c:v>
                </c:pt>
                <c:pt idx="8" formatCode="#,##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65-47EF-9C15-DFF4DADC6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855695"/>
        <c:axId val="97870575"/>
      </c:barChart>
      <c:catAx>
        <c:axId val="9785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7870575"/>
        <c:crosses val="autoZero"/>
        <c:auto val="1"/>
        <c:lblAlgn val="ctr"/>
        <c:lblOffset val="100"/>
        <c:noMultiLvlLbl val="0"/>
      </c:catAx>
      <c:valAx>
        <c:axId val="97870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785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dobrovolníků dle typu řízení programu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'Vybrané trendy'!$A$12</c:f>
              <c:strCache>
                <c:ptCount val="1"/>
                <c:pt idx="0">
                  <c:v>Interní model řízení*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'Vybrané trendy'!$B$4:$J$4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'Vybrané trendy'!$B$12:$J$12</c:f>
              <c:numCache>
                <c:formatCode>#,##0</c:formatCode>
                <c:ptCount val="9"/>
                <c:pt idx="0">
                  <c:v>1393</c:v>
                </c:pt>
                <c:pt idx="1">
                  <c:v>2244</c:v>
                </c:pt>
                <c:pt idx="2">
                  <c:v>2679</c:v>
                </c:pt>
                <c:pt idx="3">
                  <c:v>2956</c:v>
                </c:pt>
                <c:pt idx="4">
                  <c:v>2376</c:v>
                </c:pt>
                <c:pt idx="5">
                  <c:v>1807</c:v>
                </c:pt>
                <c:pt idx="6">
                  <c:v>1981</c:v>
                </c:pt>
                <c:pt idx="7" formatCode="General">
                  <c:v>1227</c:v>
                </c:pt>
                <c:pt idx="8">
                  <c:v>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B-4421-98B0-6EAEC55AA049}"/>
            </c:ext>
          </c:extLst>
        </c:ser>
        <c:ser>
          <c:idx val="1"/>
          <c:order val="1"/>
          <c:tx>
            <c:strRef>
              <c:f>'Vybrané trendy'!$A$13</c:f>
              <c:strCache>
                <c:ptCount val="1"/>
                <c:pt idx="0">
                  <c:v>Řízení ve spolupráci s EDO**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'Vybrané trendy'!$B$4:$J$4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'Vybrané trendy'!$B$13:$J$13</c:f>
              <c:numCache>
                <c:formatCode>#,##0</c:formatCode>
                <c:ptCount val="9"/>
                <c:pt idx="0">
                  <c:v>1464</c:v>
                </c:pt>
                <c:pt idx="1">
                  <c:v>1589</c:v>
                </c:pt>
                <c:pt idx="2">
                  <c:v>1908</c:v>
                </c:pt>
                <c:pt idx="3">
                  <c:v>2563</c:v>
                </c:pt>
                <c:pt idx="4">
                  <c:v>2755</c:v>
                </c:pt>
                <c:pt idx="5">
                  <c:v>2078</c:v>
                </c:pt>
                <c:pt idx="6">
                  <c:v>1709</c:v>
                </c:pt>
                <c:pt idx="7" formatCode="General">
                  <c:v>623</c:v>
                </c:pt>
                <c:pt idx="8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B-4421-98B0-6EAEC55AA049}"/>
            </c:ext>
          </c:extLst>
        </c:ser>
        <c:ser>
          <c:idx val="2"/>
          <c:order val="2"/>
          <c:tx>
            <c:strRef>
              <c:f>'Vybrané trendy'!$A$14</c:f>
              <c:strCache>
                <c:ptCount val="1"/>
                <c:pt idx="0">
                  <c:v>Kombinované řízení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'Vybrané trendy'!$B$4:$J$4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'Vybrané trendy'!$B$14:$J$14</c:f>
              <c:numCache>
                <c:formatCode>General</c:formatCode>
                <c:ptCount val="9"/>
                <c:pt idx="7">
                  <c:v>848</c:v>
                </c:pt>
                <c:pt idx="8" formatCode="#,##0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CB-4421-98B0-6EAEC55AA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855695"/>
        <c:axId val="97870575"/>
      </c:barChart>
      <c:catAx>
        <c:axId val="9785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7870575"/>
        <c:crosses val="autoZero"/>
        <c:auto val="1"/>
        <c:lblAlgn val="ctr"/>
        <c:lblOffset val="100"/>
        <c:noMultiLvlLbl val="0"/>
      </c:catAx>
      <c:valAx>
        <c:axId val="97870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785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odpracovaných dobrovolnických hodin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'Vybrané trendy'!$A$20</c:f>
              <c:strCache>
                <c:ptCount val="1"/>
                <c:pt idx="0">
                  <c:v>v rámci pravidelné činnosti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'Vybrané trendy'!$B$4:$J$4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'Vybrané trendy'!$B$20:$J$20</c:f>
              <c:numCache>
                <c:formatCode>General</c:formatCode>
                <c:ptCount val="9"/>
                <c:pt idx="7" formatCode="#,##0">
                  <c:v>50420</c:v>
                </c:pt>
                <c:pt idx="8" formatCode="#,##0">
                  <c:v>71739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7-455B-9BC1-8E684BE49727}"/>
            </c:ext>
          </c:extLst>
        </c:ser>
        <c:ser>
          <c:idx val="1"/>
          <c:order val="1"/>
          <c:tx>
            <c:strRef>
              <c:f>'Vybrané trendy'!$A$21</c:f>
              <c:strCache>
                <c:ptCount val="1"/>
                <c:pt idx="0">
                  <c:v>v rámci jednorázových akcí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'Vybrané trendy'!$B$4:$J$4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'Vybrané trendy'!$B$21:$J$21</c:f>
              <c:numCache>
                <c:formatCode>General</c:formatCode>
                <c:ptCount val="9"/>
                <c:pt idx="7" formatCode="#,##0">
                  <c:v>10458</c:v>
                </c:pt>
                <c:pt idx="8" formatCode="#,##0">
                  <c:v>14017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7-455B-9BC1-8E684BE49727}"/>
            </c:ext>
          </c:extLst>
        </c:ser>
        <c:ser>
          <c:idx val="2"/>
          <c:order val="2"/>
          <c:tx>
            <c:strRef>
              <c:f>'Vybrané trendy'!$A$22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'Vybrané trendy'!$B$4:$J$4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'Vybrané trendy'!$B$22:$J$22</c:f>
              <c:numCache>
                <c:formatCode>#,##0</c:formatCode>
                <c:ptCount val="9"/>
                <c:pt idx="0">
                  <c:v>100393.5</c:v>
                </c:pt>
                <c:pt idx="1">
                  <c:v>124907</c:v>
                </c:pt>
                <c:pt idx="2">
                  <c:v>228517</c:v>
                </c:pt>
                <c:pt idx="3">
                  <c:v>125370</c:v>
                </c:pt>
                <c:pt idx="4">
                  <c:v>102422</c:v>
                </c:pt>
                <c:pt idx="5">
                  <c:v>76866</c:v>
                </c:pt>
                <c:pt idx="6">
                  <c:v>79684</c:v>
                </c:pt>
                <c:pt idx="7">
                  <c:v>60878</c:v>
                </c:pt>
                <c:pt idx="8">
                  <c:v>85756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67-455B-9BC1-8E684BE49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55695"/>
        <c:axId val="97870575"/>
      </c:barChart>
      <c:catAx>
        <c:axId val="9785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7870575"/>
        <c:crosses val="autoZero"/>
        <c:auto val="1"/>
        <c:lblAlgn val="ctr"/>
        <c:lblOffset val="100"/>
        <c:noMultiLvlLbl val="0"/>
      </c:catAx>
      <c:valAx>
        <c:axId val="97870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785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200025</xdr:rowOff>
    </xdr:from>
    <xdr:to>
      <xdr:col>19</xdr:col>
      <xdr:colOff>10583</xdr:colOff>
      <xdr:row>8</xdr:row>
      <xdr:rowOff>1471083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4F23BC9-6FB5-2856-BDAB-95489A1ED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9</xdr:row>
      <xdr:rowOff>1</xdr:rowOff>
    </xdr:from>
    <xdr:to>
      <xdr:col>19</xdr:col>
      <xdr:colOff>10583</xdr:colOff>
      <xdr:row>16</xdr:row>
      <xdr:rowOff>1270001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3D8D028-E1A0-44F9-88C9-2F56279A8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19</xdr:col>
      <xdr:colOff>10583</xdr:colOff>
      <xdr:row>30</xdr:row>
      <xdr:rowOff>63500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788C3E2-0FC8-4803-BEF2-18918257C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zis.cz/index.php?pg=registry-sber-dat--vykazy--20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1852F-0AAC-483E-8BD1-0FDDDADC9B88}">
  <sheetPr>
    <tabColor rgb="FF92D050"/>
  </sheetPr>
  <dimension ref="A1:K26"/>
  <sheetViews>
    <sheetView tabSelected="1" workbookViewId="0">
      <selection activeCell="A12" sqref="A12:XFD12"/>
    </sheetView>
  </sheetViews>
  <sheetFormatPr defaultRowHeight="15.5"/>
  <sheetData>
    <row r="1" spans="1:1" ht="21">
      <c r="A1" s="44" t="s">
        <v>98</v>
      </c>
    </row>
    <row r="3" spans="1:1">
      <c r="A3" t="s">
        <v>74</v>
      </c>
    </row>
    <row r="4" spans="1:1">
      <c r="A4" t="s">
        <v>75</v>
      </c>
    </row>
    <row r="5" spans="1:1">
      <c r="A5" s="45" t="s">
        <v>76</v>
      </c>
    </row>
    <row r="8" spans="1:1">
      <c r="A8" t="s">
        <v>97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5" spans="1:1">
      <c r="A15" t="s">
        <v>99</v>
      </c>
    </row>
    <row r="17" spans="1:11">
      <c r="A17" t="s">
        <v>111</v>
      </c>
    </row>
    <row r="18" spans="1:11">
      <c r="A18" s="80" t="s">
        <v>112</v>
      </c>
      <c r="B18" s="81"/>
      <c r="C18" s="81"/>
      <c r="D18" s="81"/>
      <c r="E18" s="81"/>
      <c r="F18" s="81"/>
      <c r="G18" s="81"/>
      <c r="H18" s="81"/>
      <c r="I18" s="81"/>
      <c r="J18" s="81"/>
      <c r="K18" s="82"/>
    </row>
    <row r="19" spans="1:11" ht="15.5" customHeight="1">
      <c r="A19" s="86" t="s">
        <v>79</v>
      </c>
      <c r="B19" s="86"/>
      <c r="C19" s="87" t="s">
        <v>80</v>
      </c>
      <c r="D19" s="87"/>
      <c r="E19" s="87" t="s">
        <v>113</v>
      </c>
      <c r="F19" s="87"/>
      <c r="G19" s="87"/>
      <c r="H19" s="87"/>
    </row>
    <row r="20" spans="1:11">
      <c r="A20" s="79">
        <v>129</v>
      </c>
      <c r="B20" s="79"/>
      <c r="C20" s="79">
        <v>3185</v>
      </c>
      <c r="D20" s="79"/>
      <c r="E20" s="79">
        <v>85756</v>
      </c>
      <c r="F20" s="79"/>
      <c r="G20" s="79"/>
      <c r="H20" s="79"/>
    </row>
    <row r="21" spans="1:11">
      <c r="A21" s="83" t="s">
        <v>114</v>
      </c>
      <c r="B21" s="84"/>
      <c r="C21" s="84"/>
      <c r="D21" s="84"/>
      <c r="E21" s="84"/>
      <c r="F21" s="84"/>
      <c r="G21" s="84"/>
      <c r="H21" s="84"/>
      <c r="I21" s="84"/>
      <c r="J21" s="84"/>
      <c r="K21" s="85"/>
    </row>
    <row r="22" spans="1:11">
      <c r="A22" s="86" t="s">
        <v>79</v>
      </c>
      <c r="B22" s="86"/>
      <c r="C22" s="87" t="s">
        <v>80</v>
      </c>
      <c r="D22" s="87"/>
      <c r="E22" s="87" t="s">
        <v>113</v>
      </c>
      <c r="F22" s="87"/>
      <c r="G22" s="87"/>
      <c r="H22" s="87"/>
    </row>
    <row r="23" spans="1:11">
      <c r="A23" s="79">
        <v>92</v>
      </c>
      <c r="B23" s="79"/>
      <c r="C23" s="79">
        <v>2404</v>
      </c>
      <c r="D23" s="79"/>
      <c r="E23" s="79">
        <v>54722</v>
      </c>
      <c r="F23" s="79"/>
      <c r="G23" s="79"/>
      <c r="H23" s="79"/>
    </row>
    <row r="25" spans="1:11">
      <c r="A25" t="s">
        <v>117</v>
      </c>
    </row>
    <row r="26" spans="1:11">
      <c r="A26" t="s">
        <v>118</v>
      </c>
    </row>
  </sheetData>
  <mergeCells count="14">
    <mergeCell ref="A23:B23"/>
    <mergeCell ref="C23:D23"/>
    <mergeCell ref="E23:H23"/>
    <mergeCell ref="A18:K18"/>
    <mergeCell ref="A21:K21"/>
    <mergeCell ref="A19:B19"/>
    <mergeCell ref="C19:D19"/>
    <mergeCell ref="E19:H19"/>
    <mergeCell ref="A20:B20"/>
    <mergeCell ref="C20:D20"/>
    <mergeCell ref="E20:H20"/>
    <mergeCell ref="A22:B22"/>
    <mergeCell ref="C22:D22"/>
    <mergeCell ref="E22:H22"/>
  </mergeCells>
  <hyperlinks>
    <hyperlink ref="A5" r:id="rId1" location="pracovnici-ekonomika " xr:uid="{5101B93B-D977-4D71-A529-BEF7D6413E3D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7267-8F83-4ACF-B8CD-E6AD21D02BCE}">
  <sheetPr>
    <tabColor rgb="FF92D050"/>
  </sheetPr>
  <dimension ref="A1:F10"/>
  <sheetViews>
    <sheetView zoomScale="98" zoomScaleNormal="98" workbookViewId="0">
      <selection sqref="A1:F1"/>
    </sheetView>
  </sheetViews>
  <sheetFormatPr defaultRowHeight="15.5"/>
  <cols>
    <col min="1" max="1" width="49.6640625" customWidth="1"/>
    <col min="2" max="6" width="13.6640625" customWidth="1"/>
  </cols>
  <sheetData>
    <row r="1" spans="1:6" ht="21">
      <c r="A1" s="88" t="s">
        <v>98</v>
      </c>
      <c r="B1" s="89"/>
      <c r="C1" s="89"/>
      <c r="D1" s="89"/>
      <c r="E1" s="89"/>
      <c r="F1" s="90"/>
    </row>
    <row r="2" spans="1:6" ht="18.5">
      <c r="A2" s="91" t="s">
        <v>77</v>
      </c>
      <c r="B2" s="92"/>
      <c r="C2" s="92"/>
      <c r="D2" s="92"/>
      <c r="E2" s="92"/>
      <c r="F2" s="93"/>
    </row>
    <row r="3" spans="1:6">
      <c r="A3" s="94" t="s">
        <v>78</v>
      </c>
      <c r="B3" s="94" t="s">
        <v>79</v>
      </c>
      <c r="C3" s="96" t="s">
        <v>80</v>
      </c>
      <c r="D3" s="98" t="s">
        <v>81</v>
      </c>
      <c r="E3" s="99"/>
      <c r="F3" s="100"/>
    </row>
    <row r="4" spans="1:6" ht="46.5">
      <c r="A4" s="95"/>
      <c r="B4" s="95"/>
      <c r="C4" s="97"/>
      <c r="D4" s="52" t="s">
        <v>29</v>
      </c>
      <c r="E4" s="52" t="s">
        <v>30</v>
      </c>
      <c r="F4" s="52" t="s">
        <v>82</v>
      </c>
    </row>
    <row r="5" spans="1:6">
      <c r="A5" s="46" t="s">
        <v>83</v>
      </c>
      <c r="B5" s="47">
        <v>53</v>
      </c>
      <c r="C5" s="48">
        <v>1561</v>
      </c>
      <c r="D5" s="49">
        <v>41623</v>
      </c>
      <c r="E5" s="49">
        <v>5807</v>
      </c>
      <c r="F5" s="49">
        <f>E5+D5</f>
        <v>47430</v>
      </c>
    </row>
    <row r="6" spans="1:6">
      <c r="A6" s="46" t="s">
        <v>84</v>
      </c>
      <c r="B6" s="47">
        <v>59</v>
      </c>
      <c r="C6" s="48">
        <v>719</v>
      </c>
      <c r="D6" s="49">
        <v>15813</v>
      </c>
      <c r="E6" s="49">
        <v>3001</v>
      </c>
      <c r="F6" s="49">
        <f t="shared" ref="F6:F7" si="0">E6+D6</f>
        <v>18814</v>
      </c>
    </row>
    <row r="7" spans="1:6" ht="16" thickBot="1">
      <c r="A7" s="50" t="s">
        <v>85</v>
      </c>
      <c r="B7" s="51">
        <v>17</v>
      </c>
      <c r="C7" s="21">
        <v>905</v>
      </c>
      <c r="D7" s="8">
        <v>14303</v>
      </c>
      <c r="E7" s="8">
        <v>5209</v>
      </c>
      <c r="F7" s="8">
        <f t="shared" si="0"/>
        <v>19512</v>
      </c>
    </row>
    <row r="8" spans="1:6">
      <c r="A8" s="53" t="s">
        <v>86</v>
      </c>
      <c r="B8" s="27">
        <f>SUM(B5:B7)</f>
        <v>129</v>
      </c>
      <c r="C8" s="27">
        <f>SUM(C5:C7)</f>
        <v>3185</v>
      </c>
      <c r="D8" s="54">
        <f t="shared" ref="D8:E8" si="1">SUM(D5:D7)</f>
        <v>71739</v>
      </c>
      <c r="E8" s="54">
        <f t="shared" si="1"/>
        <v>14017</v>
      </c>
      <c r="F8" s="54">
        <f>SUM(F5:F7)</f>
        <v>85756</v>
      </c>
    </row>
    <row r="10" spans="1:6">
      <c r="A10" t="s">
        <v>20</v>
      </c>
    </row>
  </sheetData>
  <mergeCells count="6">
    <mergeCell ref="A1:F1"/>
    <mergeCell ref="A2:F2"/>
    <mergeCell ref="A3:A4"/>
    <mergeCell ref="B3:B4"/>
    <mergeCell ref="C3:C4"/>
    <mergeCell ref="D3:F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21"/>
  <sheetViews>
    <sheetView zoomScale="90" zoomScaleNormal="90" zoomScalePageLayoutView="125" workbookViewId="0">
      <selection sqref="A1:M1"/>
    </sheetView>
  </sheetViews>
  <sheetFormatPr defaultColWidth="11" defaultRowHeight="15.5"/>
  <cols>
    <col min="1" max="1" width="16.6640625" customWidth="1"/>
    <col min="2" max="2" width="8" customWidth="1"/>
    <col min="3" max="3" width="7.83203125" customWidth="1"/>
    <col min="4" max="4" width="11.5" customWidth="1"/>
    <col min="5" max="5" width="14.1640625" customWidth="1"/>
    <col min="6" max="6" width="11" customWidth="1"/>
    <col min="7" max="8" width="11.08203125" customWidth="1"/>
    <col min="9" max="9" width="11.58203125" customWidth="1"/>
    <col min="10" max="10" width="8" customWidth="1"/>
    <col min="11" max="11" width="10.5" customWidth="1"/>
    <col min="12" max="12" width="13.83203125" customWidth="1"/>
    <col min="13" max="13" width="16.08203125" customWidth="1"/>
    <col min="14" max="14" width="12" bestFit="1" customWidth="1"/>
  </cols>
  <sheetData>
    <row r="1" spans="1:14" ht="39" customHeight="1">
      <c r="A1" s="88" t="s">
        <v>98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4" ht="22" customHeight="1">
      <c r="A2" s="101" t="s">
        <v>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ht="31" customHeight="1">
      <c r="A3" s="95" t="s">
        <v>0</v>
      </c>
      <c r="B3" s="97" t="s">
        <v>16</v>
      </c>
      <c r="C3" s="97" t="s">
        <v>18</v>
      </c>
      <c r="D3" s="97" t="s">
        <v>21</v>
      </c>
      <c r="E3" s="106" t="s">
        <v>22</v>
      </c>
      <c r="F3" s="96" t="s">
        <v>23</v>
      </c>
      <c r="G3" s="98" t="s">
        <v>24</v>
      </c>
      <c r="H3" s="99"/>
      <c r="I3" s="99"/>
      <c r="J3" s="100"/>
      <c r="K3" s="98" t="s">
        <v>28</v>
      </c>
      <c r="L3" s="99"/>
      <c r="M3" s="100"/>
    </row>
    <row r="4" spans="1:14" ht="104" customHeight="1" thickBot="1">
      <c r="A4" s="105"/>
      <c r="B4" s="104"/>
      <c r="C4" s="104"/>
      <c r="D4" s="104"/>
      <c r="E4" s="107"/>
      <c r="F4" s="104"/>
      <c r="G4" s="4" t="s">
        <v>25</v>
      </c>
      <c r="H4" s="5" t="s">
        <v>26</v>
      </c>
      <c r="I4" s="5" t="s">
        <v>27</v>
      </c>
      <c r="J4" s="33" t="s">
        <v>17</v>
      </c>
      <c r="K4" s="4" t="s">
        <v>29</v>
      </c>
      <c r="L4" s="5" t="s">
        <v>30</v>
      </c>
      <c r="M4" s="33" t="s">
        <v>17</v>
      </c>
    </row>
    <row r="5" spans="1:14" ht="18.75" customHeight="1">
      <c r="A5" s="2" t="s">
        <v>1</v>
      </c>
      <c r="B5" s="7">
        <v>4447</v>
      </c>
      <c r="C5" s="15">
        <v>12</v>
      </c>
      <c r="D5" s="19">
        <v>5</v>
      </c>
      <c r="E5" s="19">
        <v>1</v>
      </c>
      <c r="F5" s="13">
        <v>6</v>
      </c>
      <c r="G5" s="13">
        <v>690</v>
      </c>
      <c r="H5" s="24">
        <v>1</v>
      </c>
      <c r="I5" s="24">
        <v>471</v>
      </c>
      <c r="J5" s="27">
        <f t="shared" ref="J5:J18" si="0">SUM(G5:I5)</f>
        <v>1162</v>
      </c>
      <c r="K5" s="24">
        <v>12829</v>
      </c>
      <c r="L5" s="12">
        <v>5557</v>
      </c>
      <c r="M5" s="27">
        <f t="shared" ref="M5:M18" si="1">SUM(K5:L5)</f>
        <v>18386</v>
      </c>
      <c r="N5" s="31"/>
    </row>
    <row r="6" spans="1:14" ht="19" customHeight="1">
      <c r="A6" s="1" t="s">
        <v>2</v>
      </c>
      <c r="B6" s="6">
        <v>2822</v>
      </c>
      <c r="C6" s="16">
        <v>10</v>
      </c>
      <c r="D6" s="20">
        <v>7</v>
      </c>
      <c r="E6" s="20">
        <v>2</v>
      </c>
      <c r="F6" s="11">
        <v>1</v>
      </c>
      <c r="G6" s="11">
        <v>192</v>
      </c>
      <c r="H6" s="25">
        <v>8</v>
      </c>
      <c r="I6" s="25">
        <v>14</v>
      </c>
      <c r="J6" s="27">
        <f t="shared" si="0"/>
        <v>214</v>
      </c>
      <c r="K6" s="25">
        <v>3910</v>
      </c>
      <c r="L6" s="10">
        <v>1163</v>
      </c>
      <c r="M6" s="27">
        <f t="shared" si="1"/>
        <v>5073</v>
      </c>
      <c r="N6" s="31"/>
    </row>
    <row r="7" spans="1:14" ht="18" customHeight="1">
      <c r="A7" s="1" t="s">
        <v>3</v>
      </c>
      <c r="B7" s="6">
        <v>1592</v>
      </c>
      <c r="C7" s="16">
        <v>11</v>
      </c>
      <c r="D7" s="20">
        <v>3</v>
      </c>
      <c r="E7" s="20">
        <v>8</v>
      </c>
      <c r="F7" s="11">
        <v>0</v>
      </c>
      <c r="G7" s="11">
        <v>26</v>
      </c>
      <c r="H7" s="25">
        <v>100</v>
      </c>
      <c r="I7" s="25">
        <v>0</v>
      </c>
      <c r="J7" s="27">
        <f t="shared" si="0"/>
        <v>126</v>
      </c>
      <c r="K7" s="25">
        <v>10038</v>
      </c>
      <c r="L7" s="10">
        <v>917</v>
      </c>
      <c r="M7" s="27">
        <f t="shared" si="1"/>
        <v>10955</v>
      </c>
      <c r="N7" s="31"/>
    </row>
    <row r="8" spans="1:14" ht="20.149999999999999" customHeight="1">
      <c r="A8" s="1" t="s">
        <v>4</v>
      </c>
      <c r="B8" s="6">
        <v>1463</v>
      </c>
      <c r="C8" s="16">
        <v>4</v>
      </c>
      <c r="D8" s="20">
        <v>0</v>
      </c>
      <c r="E8" s="20">
        <v>0</v>
      </c>
      <c r="F8" s="11">
        <v>4</v>
      </c>
      <c r="G8" s="11">
        <v>0</v>
      </c>
      <c r="H8" s="25">
        <v>0</v>
      </c>
      <c r="I8" s="25">
        <v>98</v>
      </c>
      <c r="J8" s="27">
        <f t="shared" si="0"/>
        <v>98</v>
      </c>
      <c r="K8" s="25">
        <v>1442</v>
      </c>
      <c r="L8" s="10">
        <v>48</v>
      </c>
      <c r="M8" s="27">
        <f t="shared" si="1"/>
        <v>1490</v>
      </c>
      <c r="N8" s="31"/>
    </row>
    <row r="9" spans="1:14" ht="21" customHeight="1">
      <c r="A9" s="1" t="s">
        <v>5</v>
      </c>
      <c r="B9" s="6">
        <v>871</v>
      </c>
      <c r="C9" s="16">
        <v>1</v>
      </c>
      <c r="D9" s="20">
        <v>0</v>
      </c>
      <c r="E9" s="20">
        <v>0</v>
      </c>
      <c r="F9" s="11">
        <v>1</v>
      </c>
      <c r="G9" s="11">
        <v>0</v>
      </c>
      <c r="H9" s="25">
        <v>0</v>
      </c>
      <c r="I9" s="25">
        <v>34</v>
      </c>
      <c r="J9" s="27">
        <f t="shared" si="0"/>
        <v>34</v>
      </c>
      <c r="K9" s="25">
        <v>0</v>
      </c>
      <c r="L9" s="10">
        <v>600</v>
      </c>
      <c r="M9" s="27">
        <f t="shared" si="1"/>
        <v>600</v>
      </c>
      <c r="N9" s="31"/>
    </row>
    <row r="10" spans="1:14" ht="20.149999999999999" customHeight="1">
      <c r="A10" s="1" t="s">
        <v>6</v>
      </c>
      <c r="B10" s="6">
        <v>1778</v>
      </c>
      <c r="C10" s="16">
        <v>10</v>
      </c>
      <c r="D10" s="20">
        <v>7</v>
      </c>
      <c r="E10" s="20">
        <v>2</v>
      </c>
      <c r="F10" s="11">
        <v>1</v>
      </c>
      <c r="G10" s="11">
        <v>122</v>
      </c>
      <c r="H10" s="25">
        <v>16</v>
      </c>
      <c r="I10" s="25">
        <v>24</v>
      </c>
      <c r="J10" s="27">
        <f t="shared" si="0"/>
        <v>162</v>
      </c>
      <c r="K10" s="25">
        <v>5683</v>
      </c>
      <c r="L10" s="10">
        <v>471</v>
      </c>
      <c r="M10" s="27">
        <f t="shared" si="1"/>
        <v>6154</v>
      </c>
      <c r="N10" s="31"/>
    </row>
    <row r="11" spans="1:14" ht="19" customHeight="1">
      <c r="A11" s="1" t="s">
        <v>7</v>
      </c>
      <c r="B11" s="6">
        <v>1028</v>
      </c>
      <c r="C11" s="16">
        <v>5</v>
      </c>
      <c r="D11" s="20">
        <v>5</v>
      </c>
      <c r="E11" s="20">
        <v>0</v>
      </c>
      <c r="F11" s="11">
        <v>0</v>
      </c>
      <c r="G11" s="11">
        <v>29</v>
      </c>
      <c r="H11" s="25">
        <v>0</v>
      </c>
      <c r="I11" s="25">
        <v>0</v>
      </c>
      <c r="J11" s="27">
        <f t="shared" si="0"/>
        <v>29</v>
      </c>
      <c r="K11" s="25">
        <v>355</v>
      </c>
      <c r="L11" s="10">
        <v>47</v>
      </c>
      <c r="M11" s="27">
        <f t="shared" si="1"/>
        <v>402</v>
      </c>
      <c r="N11" s="31"/>
    </row>
    <row r="12" spans="1:14" ht="19" customHeight="1">
      <c r="A12" s="2" t="s">
        <v>8</v>
      </c>
      <c r="B12" s="29">
        <v>1429</v>
      </c>
      <c r="C12" s="15">
        <v>5</v>
      </c>
      <c r="D12" s="19">
        <v>3</v>
      </c>
      <c r="E12" s="20">
        <v>2</v>
      </c>
      <c r="F12" s="13">
        <v>0</v>
      </c>
      <c r="G12" s="13">
        <v>161</v>
      </c>
      <c r="H12" s="24">
        <v>65</v>
      </c>
      <c r="I12" s="24">
        <v>0</v>
      </c>
      <c r="J12" s="27">
        <f t="shared" si="0"/>
        <v>226</v>
      </c>
      <c r="K12" s="24">
        <v>11595</v>
      </c>
      <c r="L12" s="12">
        <v>651</v>
      </c>
      <c r="M12" s="27">
        <f t="shared" si="1"/>
        <v>12246</v>
      </c>
      <c r="N12" s="31"/>
    </row>
    <row r="13" spans="1:14" ht="20.149999999999999" customHeight="1">
      <c r="A13" s="2" t="s">
        <v>9</v>
      </c>
      <c r="B13" s="29">
        <v>1298</v>
      </c>
      <c r="C13" s="15">
        <v>6</v>
      </c>
      <c r="D13" s="19">
        <v>2</v>
      </c>
      <c r="E13" s="20">
        <v>4</v>
      </c>
      <c r="F13" s="13">
        <v>0</v>
      </c>
      <c r="G13" s="13">
        <v>10</v>
      </c>
      <c r="H13" s="24">
        <v>23</v>
      </c>
      <c r="I13" s="24">
        <v>0</v>
      </c>
      <c r="J13" s="27">
        <f t="shared" si="0"/>
        <v>33</v>
      </c>
      <c r="K13" s="24">
        <v>960</v>
      </c>
      <c r="L13" s="12">
        <v>10</v>
      </c>
      <c r="M13" s="27">
        <f t="shared" si="1"/>
        <v>970</v>
      </c>
      <c r="N13" s="31"/>
    </row>
    <row r="14" spans="1:14" ht="20.149999999999999" customHeight="1">
      <c r="A14" s="1" t="s">
        <v>10</v>
      </c>
      <c r="B14" s="6">
        <v>1238</v>
      </c>
      <c r="C14" s="16">
        <v>10</v>
      </c>
      <c r="D14" s="20">
        <v>4</v>
      </c>
      <c r="E14" s="20">
        <v>5</v>
      </c>
      <c r="F14" s="11">
        <v>1</v>
      </c>
      <c r="G14" s="11">
        <v>5</v>
      </c>
      <c r="H14" s="25">
        <v>56</v>
      </c>
      <c r="I14" s="25">
        <v>23</v>
      </c>
      <c r="J14" s="27">
        <f t="shared" si="0"/>
        <v>84</v>
      </c>
      <c r="K14" s="25">
        <v>1257</v>
      </c>
      <c r="L14" s="10">
        <v>213</v>
      </c>
      <c r="M14" s="27">
        <f t="shared" si="1"/>
        <v>1470</v>
      </c>
      <c r="N14" s="31"/>
    </row>
    <row r="15" spans="1:14" ht="19" customHeight="1">
      <c r="A15" s="1" t="s">
        <v>14</v>
      </c>
      <c r="B15" s="6">
        <v>3222</v>
      </c>
      <c r="C15" s="16">
        <v>16</v>
      </c>
      <c r="D15" s="20">
        <v>8</v>
      </c>
      <c r="E15" s="20">
        <v>8</v>
      </c>
      <c r="F15" s="11">
        <v>0</v>
      </c>
      <c r="G15" s="11">
        <v>232</v>
      </c>
      <c r="H15" s="25">
        <v>32</v>
      </c>
      <c r="I15" s="25">
        <v>0</v>
      </c>
      <c r="J15" s="27">
        <f t="shared" si="0"/>
        <v>264</v>
      </c>
      <c r="K15" s="25">
        <v>7924</v>
      </c>
      <c r="L15" s="10">
        <v>1649</v>
      </c>
      <c r="M15" s="27">
        <f t="shared" si="1"/>
        <v>9573</v>
      </c>
      <c r="N15" s="31"/>
    </row>
    <row r="16" spans="1:14" ht="20.149999999999999" customHeight="1">
      <c r="A16" s="1" t="s">
        <v>11</v>
      </c>
      <c r="B16" s="6">
        <v>1721</v>
      </c>
      <c r="C16" s="16">
        <v>7</v>
      </c>
      <c r="D16" s="20">
        <v>1</v>
      </c>
      <c r="E16" s="20">
        <v>5</v>
      </c>
      <c r="F16" s="11">
        <v>1</v>
      </c>
      <c r="G16" s="11">
        <v>8</v>
      </c>
      <c r="H16" s="25">
        <v>86</v>
      </c>
      <c r="I16" s="25">
        <v>93</v>
      </c>
      <c r="J16" s="27">
        <f t="shared" si="0"/>
        <v>187</v>
      </c>
      <c r="K16" s="25">
        <v>2910</v>
      </c>
      <c r="L16" s="10">
        <v>962</v>
      </c>
      <c r="M16" s="27">
        <f t="shared" si="1"/>
        <v>3872</v>
      </c>
      <c r="N16" s="31"/>
    </row>
    <row r="17" spans="1:14" ht="20.149999999999999" customHeight="1">
      <c r="A17" s="1" t="s">
        <v>12</v>
      </c>
      <c r="B17" s="6">
        <v>1597</v>
      </c>
      <c r="C17" s="16">
        <v>6</v>
      </c>
      <c r="D17" s="20">
        <v>3</v>
      </c>
      <c r="E17" s="20">
        <v>2</v>
      </c>
      <c r="F17" s="11">
        <v>1</v>
      </c>
      <c r="G17" s="11">
        <v>14</v>
      </c>
      <c r="H17" s="25">
        <v>46</v>
      </c>
      <c r="I17" s="25">
        <v>23</v>
      </c>
      <c r="J17" s="27">
        <f t="shared" si="0"/>
        <v>83</v>
      </c>
      <c r="K17" s="25">
        <v>1807</v>
      </c>
      <c r="L17" s="10">
        <v>455</v>
      </c>
      <c r="M17" s="27">
        <f t="shared" si="1"/>
        <v>2262</v>
      </c>
      <c r="N17" s="31"/>
    </row>
    <row r="18" spans="1:14" ht="19" customHeight="1" thickBot="1">
      <c r="A18" s="3" t="s">
        <v>13</v>
      </c>
      <c r="B18" s="30">
        <v>2968</v>
      </c>
      <c r="C18" s="17">
        <v>26</v>
      </c>
      <c r="D18" s="21">
        <v>5</v>
      </c>
      <c r="E18" s="23">
        <v>20</v>
      </c>
      <c r="F18" s="9">
        <v>1</v>
      </c>
      <c r="G18" s="9">
        <v>72</v>
      </c>
      <c r="H18" s="26">
        <v>286</v>
      </c>
      <c r="I18" s="26">
        <v>125</v>
      </c>
      <c r="J18" s="32">
        <f t="shared" si="0"/>
        <v>483</v>
      </c>
      <c r="K18" s="26">
        <v>11029</v>
      </c>
      <c r="L18" s="8">
        <v>1274</v>
      </c>
      <c r="M18" s="34">
        <f t="shared" si="1"/>
        <v>12303</v>
      </c>
      <c r="N18" s="31"/>
    </row>
    <row r="19" spans="1:14" ht="22" customHeight="1">
      <c r="A19" s="75" t="s">
        <v>15</v>
      </c>
      <c r="B19" s="14">
        <v>27474</v>
      </c>
      <c r="C19" s="18">
        <v>129</v>
      </c>
      <c r="D19" s="22">
        <v>53</v>
      </c>
      <c r="E19" s="22">
        <v>59</v>
      </c>
      <c r="F19" s="22">
        <v>17</v>
      </c>
      <c r="G19" s="35">
        <f t="shared" ref="G19:M19" si="2">SUM(G5:G18)</f>
        <v>1561</v>
      </c>
      <c r="H19" s="36">
        <f t="shared" si="2"/>
        <v>719</v>
      </c>
      <c r="I19" s="28">
        <f t="shared" si="2"/>
        <v>905</v>
      </c>
      <c r="J19" s="14">
        <f t="shared" si="2"/>
        <v>3185</v>
      </c>
      <c r="K19" s="18">
        <f t="shared" si="2"/>
        <v>71739</v>
      </c>
      <c r="L19" s="28">
        <v>14017</v>
      </c>
      <c r="M19" s="28">
        <f t="shared" si="2"/>
        <v>85756</v>
      </c>
    </row>
    <row r="21" spans="1:14">
      <c r="A21" t="s">
        <v>20</v>
      </c>
    </row>
  </sheetData>
  <mergeCells count="10">
    <mergeCell ref="A2:M2"/>
    <mergeCell ref="K3:M3"/>
    <mergeCell ref="A1:M1"/>
    <mergeCell ref="B3:B4"/>
    <mergeCell ref="A3:A4"/>
    <mergeCell ref="D3:D4"/>
    <mergeCell ref="E3:E4"/>
    <mergeCell ref="G3:J3"/>
    <mergeCell ref="C3:C4"/>
    <mergeCell ref="F3:F4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8" orientation="landscape" horizontalDpi="4294967292" verticalDpi="4294967292" r:id="rId1"/>
  <ignoredErrors>
    <ignoredError sqref="J6:J18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1E4E0-8D6F-43D2-B144-89AC700C7340}">
  <sheetPr>
    <tabColor rgb="FF92D050"/>
    <pageSetUpPr fitToPage="1"/>
  </sheetPr>
  <dimension ref="A1:N26"/>
  <sheetViews>
    <sheetView zoomScale="90" zoomScaleNormal="90" zoomScalePageLayoutView="125" workbookViewId="0">
      <selection sqref="A1:M1"/>
    </sheetView>
  </sheetViews>
  <sheetFormatPr defaultColWidth="11" defaultRowHeight="15.5"/>
  <cols>
    <col min="1" max="1" width="41.5" bestFit="1" customWidth="1"/>
    <col min="2" max="2" width="8" customWidth="1"/>
    <col min="3" max="3" width="7.83203125" customWidth="1"/>
    <col min="4" max="4" width="11.5" customWidth="1"/>
    <col min="5" max="5" width="14.1640625" customWidth="1"/>
    <col min="6" max="6" width="11" customWidth="1"/>
    <col min="7" max="8" width="11.08203125" customWidth="1"/>
    <col min="9" max="9" width="11.58203125" customWidth="1"/>
    <col min="10" max="10" width="8" customWidth="1"/>
    <col min="11" max="11" width="10.5" customWidth="1"/>
    <col min="12" max="12" width="13.83203125" customWidth="1"/>
    <col min="13" max="13" width="16.08203125" customWidth="1"/>
    <col min="14" max="14" width="12" bestFit="1" customWidth="1"/>
  </cols>
  <sheetData>
    <row r="1" spans="1:14" ht="39" customHeight="1">
      <c r="A1" s="88" t="s">
        <v>98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4" ht="22" customHeight="1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ht="31" customHeight="1">
      <c r="A3" s="95" t="s">
        <v>32</v>
      </c>
      <c r="B3" s="97" t="s">
        <v>33</v>
      </c>
      <c r="C3" s="97" t="s">
        <v>18</v>
      </c>
      <c r="D3" s="97" t="s">
        <v>21</v>
      </c>
      <c r="E3" s="106" t="s">
        <v>22</v>
      </c>
      <c r="F3" s="96" t="s">
        <v>23</v>
      </c>
      <c r="G3" s="98" t="s">
        <v>24</v>
      </c>
      <c r="H3" s="99"/>
      <c r="I3" s="99"/>
      <c r="J3" s="100"/>
      <c r="K3" s="98" t="s">
        <v>28</v>
      </c>
      <c r="L3" s="99"/>
      <c r="M3" s="100"/>
    </row>
    <row r="4" spans="1:14" ht="104" customHeight="1" thickBot="1">
      <c r="A4" s="105"/>
      <c r="B4" s="104"/>
      <c r="C4" s="104"/>
      <c r="D4" s="104"/>
      <c r="E4" s="107"/>
      <c r="F4" s="104"/>
      <c r="G4" s="4" t="s">
        <v>25</v>
      </c>
      <c r="H4" s="5" t="s">
        <v>26</v>
      </c>
      <c r="I4" s="5" t="s">
        <v>27</v>
      </c>
      <c r="J4" s="33" t="s">
        <v>17</v>
      </c>
      <c r="K4" s="4" t="s">
        <v>29</v>
      </c>
      <c r="L4" s="5" t="s">
        <v>30</v>
      </c>
      <c r="M4" s="33" t="s">
        <v>17</v>
      </c>
    </row>
    <row r="5" spans="1:14" ht="18.75" customHeight="1">
      <c r="A5" s="2" t="s">
        <v>34</v>
      </c>
      <c r="B5" s="7">
        <v>12</v>
      </c>
      <c r="C5" s="15">
        <v>11</v>
      </c>
      <c r="D5" s="19">
        <v>5</v>
      </c>
      <c r="E5" s="19">
        <v>1</v>
      </c>
      <c r="F5" s="13">
        <v>5</v>
      </c>
      <c r="G5" s="13">
        <v>751</v>
      </c>
      <c r="H5" s="24">
        <v>56</v>
      </c>
      <c r="I5" s="24">
        <v>479</v>
      </c>
      <c r="J5" s="27">
        <f t="shared" ref="J5:J22" si="0">SUM(G5:I5)</f>
        <v>1286</v>
      </c>
      <c r="K5" s="24">
        <v>12674</v>
      </c>
      <c r="L5" s="12">
        <v>4815</v>
      </c>
      <c r="M5" s="27">
        <f t="shared" ref="M5:M22" si="1">SUM(K5:L5)</f>
        <v>17489</v>
      </c>
      <c r="N5" s="31"/>
    </row>
    <row r="6" spans="1:14" ht="19" customHeight="1">
      <c r="A6" s="1" t="s">
        <v>35</v>
      </c>
      <c r="B6" s="6">
        <v>125</v>
      </c>
      <c r="C6" s="16">
        <v>34</v>
      </c>
      <c r="D6" s="20">
        <v>16</v>
      </c>
      <c r="E6" s="20">
        <v>15</v>
      </c>
      <c r="F6" s="11">
        <v>3</v>
      </c>
      <c r="G6" s="11">
        <v>242</v>
      </c>
      <c r="H6" s="25">
        <v>233</v>
      </c>
      <c r="I6" s="25">
        <v>73</v>
      </c>
      <c r="J6" s="27">
        <f t="shared" si="0"/>
        <v>548</v>
      </c>
      <c r="K6" s="25">
        <v>11700</v>
      </c>
      <c r="L6" s="10">
        <v>2751</v>
      </c>
      <c r="M6" s="27">
        <f t="shared" si="1"/>
        <v>14451</v>
      </c>
      <c r="N6" s="31"/>
    </row>
    <row r="7" spans="1:14" ht="18" customHeight="1">
      <c r="A7" s="1" t="s">
        <v>89</v>
      </c>
      <c r="B7" s="6">
        <v>20</v>
      </c>
      <c r="C7" s="16">
        <v>3</v>
      </c>
      <c r="D7" s="20">
        <v>1</v>
      </c>
      <c r="E7" s="20">
        <v>1</v>
      </c>
      <c r="F7" s="11">
        <v>1</v>
      </c>
      <c r="G7" s="11">
        <v>0</v>
      </c>
      <c r="H7" s="25">
        <v>32</v>
      </c>
      <c r="I7" s="25">
        <v>218</v>
      </c>
      <c r="J7" s="27">
        <v>250</v>
      </c>
      <c r="K7" s="25">
        <v>2833</v>
      </c>
      <c r="L7" s="10">
        <v>1324</v>
      </c>
      <c r="M7" s="27">
        <v>4157</v>
      </c>
      <c r="N7" s="31"/>
    </row>
    <row r="8" spans="1:14" ht="20.149999999999999" customHeight="1">
      <c r="A8" s="1" t="s">
        <v>36</v>
      </c>
      <c r="B8" s="6">
        <v>46</v>
      </c>
      <c r="C8" s="16">
        <v>3</v>
      </c>
      <c r="D8" s="20">
        <v>0</v>
      </c>
      <c r="E8" s="20">
        <v>3</v>
      </c>
      <c r="F8" s="11">
        <v>0</v>
      </c>
      <c r="G8" s="11">
        <v>0</v>
      </c>
      <c r="H8" s="25">
        <v>30</v>
      </c>
      <c r="I8" s="25">
        <v>0</v>
      </c>
      <c r="J8" s="27">
        <f t="shared" si="0"/>
        <v>30</v>
      </c>
      <c r="K8" s="25">
        <v>908</v>
      </c>
      <c r="L8" s="10">
        <v>4</v>
      </c>
      <c r="M8" s="27">
        <f t="shared" si="1"/>
        <v>912</v>
      </c>
      <c r="N8" s="31"/>
    </row>
    <row r="9" spans="1:14" ht="21" customHeight="1">
      <c r="A9" s="1" t="s">
        <v>37</v>
      </c>
      <c r="B9" s="6">
        <v>37</v>
      </c>
      <c r="C9" s="16">
        <v>4</v>
      </c>
      <c r="D9" s="20">
        <v>2</v>
      </c>
      <c r="E9" s="20">
        <v>2</v>
      </c>
      <c r="F9" s="11">
        <v>0</v>
      </c>
      <c r="G9" s="11">
        <v>10</v>
      </c>
      <c r="H9" s="25">
        <v>5</v>
      </c>
      <c r="I9" s="25">
        <v>0</v>
      </c>
      <c r="J9" s="27">
        <f t="shared" si="0"/>
        <v>15</v>
      </c>
      <c r="K9" s="25">
        <v>185</v>
      </c>
      <c r="L9" s="10">
        <v>20</v>
      </c>
      <c r="M9" s="27">
        <f t="shared" si="1"/>
        <v>205</v>
      </c>
      <c r="N9" s="31"/>
    </row>
    <row r="10" spans="1:14" ht="19" customHeight="1">
      <c r="A10" s="1" t="s">
        <v>38</v>
      </c>
      <c r="B10" s="6">
        <v>17</v>
      </c>
      <c r="C10" s="16">
        <v>1</v>
      </c>
      <c r="D10" s="20">
        <v>1</v>
      </c>
      <c r="E10" s="20">
        <v>0</v>
      </c>
      <c r="F10" s="11">
        <v>0</v>
      </c>
      <c r="G10" s="11">
        <v>95</v>
      </c>
      <c r="H10" s="25">
        <v>0</v>
      </c>
      <c r="I10" s="25">
        <v>0</v>
      </c>
      <c r="J10" s="27">
        <f t="shared" si="0"/>
        <v>95</v>
      </c>
      <c r="K10" s="25">
        <v>1680</v>
      </c>
      <c r="L10" s="10">
        <v>131</v>
      </c>
      <c r="M10" s="27">
        <f t="shared" si="1"/>
        <v>1811</v>
      </c>
      <c r="N10" s="31"/>
    </row>
    <row r="11" spans="1:14" ht="19" customHeight="1">
      <c r="A11" s="2" t="s">
        <v>39</v>
      </c>
      <c r="B11" s="29">
        <v>17</v>
      </c>
      <c r="C11" s="15">
        <v>11</v>
      </c>
      <c r="D11" s="19">
        <v>6</v>
      </c>
      <c r="E11" s="20">
        <v>2</v>
      </c>
      <c r="F11" s="13">
        <v>3</v>
      </c>
      <c r="G11" s="13">
        <v>259</v>
      </c>
      <c r="H11" s="24">
        <v>35</v>
      </c>
      <c r="I11" s="24">
        <v>52</v>
      </c>
      <c r="J11" s="27">
        <f t="shared" si="0"/>
        <v>346</v>
      </c>
      <c r="K11" s="24">
        <v>21698</v>
      </c>
      <c r="L11" s="12">
        <v>2133</v>
      </c>
      <c r="M11" s="27">
        <f t="shared" si="1"/>
        <v>23831</v>
      </c>
      <c r="N11" s="31"/>
    </row>
    <row r="12" spans="1:14" ht="20.149999999999999" customHeight="1">
      <c r="A12" s="2" t="s">
        <v>40</v>
      </c>
      <c r="B12" s="29">
        <v>3980</v>
      </c>
      <c r="C12" s="15">
        <v>1</v>
      </c>
      <c r="D12" s="19">
        <v>0</v>
      </c>
      <c r="E12" s="20">
        <v>0</v>
      </c>
      <c r="F12" s="13">
        <v>1</v>
      </c>
      <c r="G12" s="13">
        <v>0</v>
      </c>
      <c r="H12" s="24">
        <v>0</v>
      </c>
      <c r="I12" s="24">
        <v>1</v>
      </c>
      <c r="J12" s="27">
        <f t="shared" si="0"/>
        <v>1</v>
      </c>
      <c r="K12" s="24">
        <v>1</v>
      </c>
      <c r="L12" s="12">
        <v>0</v>
      </c>
      <c r="M12" s="27">
        <f t="shared" si="1"/>
        <v>1</v>
      </c>
      <c r="N12" s="31"/>
    </row>
    <row r="13" spans="1:14" ht="20.149999999999999" customHeight="1">
      <c r="A13" s="2" t="s">
        <v>41</v>
      </c>
      <c r="B13" s="29">
        <v>1561</v>
      </c>
      <c r="C13" s="15">
        <v>1</v>
      </c>
      <c r="D13" s="19">
        <v>1</v>
      </c>
      <c r="E13" s="20">
        <v>0</v>
      </c>
      <c r="F13" s="13">
        <v>0</v>
      </c>
      <c r="G13" s="13">
        <v>0</v>
      </c>
      <c r="H13" s="24">
        <v>0</v>
      </c>
      <c r="I13" s="24">
        <v>0</v>
      </c>
      <c r="J13" s="27">
        <f t="shared" si="0"/>
        <v>0</v>
      </c>
      <c r="K13" s="24">
        <v>0</v>
      </c>
      <c r="L13" s="12">
        <v>0</v>
      </c>
      <c r="M13" s="27">
        <f t="shared" si="1"/>
        <v>0</v>
      </c>
      <c r="N13" s="31"/>
    </row>
    <row r="14" spans="1:14" ht="20.149999999999999" customHeight="1">
      <c r="A14" s="2" t="s">
        <v>42</v>
      </c>
      <c r="B14" s="29">
        <v>4588</v>
      </c>
      <c r="C14" s="15">
        <v>2</v>
      </c>
      <c r="D14" s="19">
        <v>2</v>
      </c>
      <c r="E14" s="20">
        <v>0</v>
      </c>
      <c r="F14" s="13">
        <v>0</v>
      </c>
      <c r="G14" s="13">
        <v>3</v>
      </c>
      <c r="H14" s="24">
        <v>0</v>
      </c>
      <c r="I14" s="24">
        <v>0</v>
      </c>
      <c r="J14" s="27">
        <f t="shared" si="0"/>
        <v>3</v>
      </c>
      <c r="K14" s="24">
        <v>801</v>
      </c>
      <c r="L14" s="12">
        <v>0</v>
      </c>
      <c r="M14" s="27">
        <f t="shared" si="1"/>
        <v>801</v>
      </c>
      <c r="N14" s="31"/>
    </row>
    <row r="15" spans="1:14" ht="20.149999999999999" customHeight="1">
      <c r="A15" s="2" t="s">
        <v>43</v>
      </c>
      <c r="B15" s="29">
        <v>6721</v>
      </c>
      <c r="C15" s="15">
        <v>2</v>
      </c>
      <c r="D15" s="19">
        <v>1</v>
      </c>
      <c r="E15" s="20">
        <v>1</v>
      </c>
      <c r="F15" s="13">
        <v>0</v>
      </c>
      <c r="G15" s="13">
        <v>4</v>
      </c>
      <c r="H15" s="24">
        <v>3</v>
      </c>
      <c r="I15" s="24">
        <v>0</v>
      </c>
      <c r="J15" s="27">
        <f t="shared" si="0"/>
        <v>7</v>
      </c>
      <c r="K15" s="24">
        <v>34</v>
      </c>
      <c r="L15" s="12">
        <v>0</v>
      </c>
      <c r="M15" s="27">
        <f t="shared" si="1"/>
        <v>34</v>
      </c>
      <c r="N15" s="31"/>
    </row>
    <row r="16" spans="1:14" ht="20.149999999999999" customHeight="1">
      <c r="A16" s="2" t="s">
        <v>44</v>
      </c>
      <c r="B16" s="29">
        <v>494</v>
      </c>
      <c r="C16" s="15">
        <v>6</v>
      </c>
      <c r="D16" s="19">
        <v>5</v>
      </c>
      <c r="E16" s="20">
        <v>0</v>
      </c>
      <c r="F16" s="13">
        <v>1</v>
      </c>
      <c r="G16" s="13">
        <v>69</v>
      </c>
      <c r="H16" s="24">
        <v>0</v>
      </c>
      <c r="I16" s="24">
        <v>34</v>
      </c>
      <c r="J16" s="27">
        <f t="shared" si="0"/>
        <v>103</v>
      </c>
      <c r="K16" s="24">
        <v>8113</v>
      </c>
      <c r="L16" s="12">
        <v>725</v>
      </c>
      <c r="M16" s="27">
        <f t="shared" si="1"/>
        <v>8838</v>
      </c>
      <c r="N16" s="31"/>
    </row>
    <row r="17" spans="1:14" ht="20.149999999999999" customHeight="1">
      <c r="A17" s="2" t="s">
        <v>45</v>
      </c>
      <c r="B17" s="29">
        <v>527</v>
      </c>
      <c r="C17" s="15">
        <v>38</v>
      </c>
      <c r="D17" s="19">
        <v>12</v>
      </c>
      <c r="E17" s="20">
        <v>24</v>
      </c>
      <c r="F17" s="13">
        <v>2</v>
      </c>
      <c r="G17" s="13">
        <v>68</v>
      </c>
      <c r="H17" s="24">
        <v>261</v>
      </c>
      <c r="I17" s="24">
        <v>47</v>
      </c>
      <c r="J17" s="27">
        <f t="shared" si="0"/>
        <v>376</v>
      </c>
      <c r="K17" s="24">
        <v>8652</v>
      </c>
      <c r="L17" s="12">
        <v>1302</v>
      </c>
      <c r="M17" s="27">
        <f t="shared" si="1"/>
        <v>9954</v>
      </c>
      <c r="N17" s="31"/>
    </row>
    <row r="18" spans="1:14" ht="20.149999999999999" customHeight="1">
      <c r="A18" s="1" t="s">
        <v>46</v>
      </c>
      <c r="B18" s="6">
        <v>22</v>
      </c>
      <c r="C18" s="16">
        <v>6</v>
      </c>
      <c r="D18" s="20">
        <v>1</v>
      </c>
      <c r="E18" s="20">
        <v>5</v>
      </c>
      <c r="F18" s="11">
        <v>0</v>
      </c>
      <c r="G18" s="11">
        <v>60</v>
      </c>
      <c r="H18" s="25">
        <v>36</v>
      </c>
      <c r="I18" s="25">
        <v>0</v>
      </c>
      <c r="J18" s="27">
        <f t="shared" si="0"/>
        <v>96</v>
      </c>
      <c r="K18" s="25">
        <v>2114</v>
      </c>
      <c r="L18" s="10">
        <v>812</v>
      </c>
      <c r="M18" s="27">
        <f t="shared" si="1"/>
        <v>2926</v>
      </c>
      <c r="N18" s="31"/>
    </row>
    <row r="19" spans="1:14" ht="19" customHeight="1">
      <c r="A19" s="1" t="s">
        <v>47</v>
      </c>
      <c r="B19" s="6">
        <v>3</v>
      </c>
      <c r="C19" s="16">
        <v>1</v>
      </c>
      <c r="D19" s="20">
        <v>0</v>
      </c>
      <c r="E19" s="20">
        <v>0</v>
      </c>
      <c r="F19" s="11">
        <v>1</v>
      </c>
      <c r="G19" s="11">
        <v>0</v>
      </c>
      <c r="H19" s="25">
        <v>0</v>
      </c>
      <c r="I19" s="25">
        <v>1</v>
      </c>
      <c r="J19" s="27">
        <f t="shared" si="0"/>
        <v>1</v>
      </c>
      <c r="K19" s="25">
        <v>30</v>
      </c>
      <c r="L19" s="10">
        <v>0</v>
      </c>
      <c r="M19" s="27">
        <f t="shared" si="1"/>
        <v>30</v>
      </c>
      <c r="N19" s="31"/>
    </row>
    <row r="20" spans="1:14" ht="20.149999999999999" customHeight="1">
      <c r="A20" s="1" t="s">
        <v>48</v>
      </c>
      <c r="B20" s="6">
        <v>18</v>
      </c>
      <c r="C20" s="16">
        <v>1</v>
      </c>
      <c r="D20" s="20">
        <v>0</v>
      </c>
      <c r="E20" s="20">
        <v>1</v>
      </c>
      <c r="F20" s="11">
        <v>0</v>
      </c>
      <c r="G20" s="11">
        <v>0</v>
      </c>
      <c r="H20" s="25">
        <v>5</v>
      </c>
      <c r="I20" s="25">
        <v>0</v>
      </c>
      <c r="J20" s="27">
        <f t="shared" si="0"/>
        <v>5</v>
      </c>
      <c r="K20" s="25">
        <v>33</v>
      </c>
      <c r="L20" s="10">
        <v>0</v>
      </c>
      <c r="M20" s="27">
        <f t="shared" si="1"/>
        <v>33</v>
      </c>
      <c r="N20" s="31"/>
    </row>
    <row r="21" spans="1:14" ht="20.149999999999999" customHeight="1">
      <c r="A21" s="1" t="s">
        <v>49</v>
      </c>
      <c r="B21" s="6">
        <v>4</v>
      </c>
      <c r="C21" s="16">
        <v>3</v>
      </c>
      <c r="D21" s="20">
        <v>0</v>
      </c>
      <c r="E21" s="20">
        <v>3</v>
      </c>
      <c r="F21" s="11">
        <v>0</v>
      </c>
      <c r="G21" s="11">
        <v>0</v>
      </c>
      <c r="H21" s="25">
        <v>9</v>
      </c>
      <c r="I21" s="25">
        <v>0</v>
      </c>
      <c r="J21" s="27">
        <f t="shared" si="0"/>
        <v>9</v>
      </c>
      <c r="K21" s="25">
        <v>113</v>
      </c>
      <c r="L21" s="10">
        <v>0</v>
      </c>
      <c r="M21" s="27">
        <f t="shared" si="1"/>
        <v>113</v>
      </c>
      <c r="N21" s="31"/>
    </row>
    <row r="22" spans="1:14" ht="19" customHeight="1">
      <c r="A22" s="1" t="s">
        <v>50</v>
      </c>
      <c r="B22" s="6">
        <v>2189</v>
      </c>
      <c r="C22" s="16">
        <v>1</v>
      </c>
      <c r="D22" s="20">
        <v>0</v>
      </c>
      <c r="E22" s="20">
        <v>1</v>
      </c>
      <c r="F22" s="11">
        <v>0</v>
      </c>
      <c r="G22" s="11">
        <v>0</v>
      </c>
      <c r="H22" s="25">
        <v>14</v>
      </c>
      <c r="I22" s="25">
        <v>0</v>
      </c>
      <c r="J22" s="27">
        <f t="shared" si="0"/>
        <v>14</v>
      </c>
      <c r="K22" s="25">
        <v>170</v>
      </c>
      <c r="L22" s="10">
        <v>0</v>
      </c>
      <c r="M22" s="27">
        <f t="shared" si="1"/>
        <v>170</v>
      </c>
      <c r="N22" s="31"/>
    </row>
    <row r="23" spans="1:14" ht="19" customHeight="1" thickBot="1">
      <c r="A23" s="37" t="s">
        <v>31</v>
      </c>
      <c r="B23" s="38">
        <f>B24-(SUM(B5:B22))</f>
        <v>7093</v>
      </c>
      <c r="C23" s="39">
        <v>0</v>
      </c>
      <c r="D23" s="23"/>
      <c r="E23" s="23"/>
      <c r="F23" s="40"/>
      <c r="G23" s="40"/>
      <c r="H23" s="41"/>
      <c r="I23" s="41"/>
      <c r="J23" s="34"/>
      <c r="K23" s="41"/>
      <c r="L23" s="42"/>
      <c r="M23" s="43"/>
      <c r="N23" s="31"/>
    </row>
    <row r="24" spans="1:14" ht="22" customHeight="1">
      <c r="A24" s="74" t="s">
        <v>86</v>
      </c>
      <c r="B24" s="22">
        <v>27474</v>
      </c>
      <c r="C24" s="18">
        <v>129</v>
      </c>
      <c r="D24" s="22">
        <v>53</v>
      </c>
      <c r="E24" s="22">
        <v>59</v>
      </c>
      <c r="F24" s="22">
        <v>17</v>
      </c>
      <c r="G24" s="35">
        <f>SUM(G5:G22)</f>
        <v>1561</v>
      </c>
      <c r="H24" s="18">
        <f>SUM(H5:H22)</f>
        <v>719</v>
      </c>
      <c r="I24" s="28">
        <f>SUM(I5:I22)</f>
        <v>905</v>
      </c>
      <c r="J24" s="22">
        <f>SUM(J5:J22)</f>
        <v>3185</v>
      </c>
      <c r="K24" s="18">
        <f>SUM(K5:K22)</f>
        <v>71739</v>
      </c>
      <c r="L24" s="28">
        <v>14017</v>
      </c>
      <c r="M24" s="28">
        <f>SUM(M5:M22)</f>
        <v>85756</v>
      </c>
    </row>
    <row r="26" spans="1:14">
      <c r="A26" t="s">
        <v>20</v>
      </c>
    </row>
  </sheetData>
  <mergeCells count="10"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M3"/>
  </mergeCells>
  <pageMargins left="0.74803149606299213" right="0.74803149606299213" top="0.98425196850393704" bottom="0.98425196850393704" header="0.51181102362204722" footer="0.51181102362204722"/>
  <pageSetup paperSize="9" scale="88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B72A-2684-41FB-BE95-3A5BEEFE94C6}">
  <sheetPr>
    <tabColor rgb="FF92D050"/>
    <pageSetUpPr fitToPage="1"/>
  </sheetPr>
  <dimension ref="A1:M12"/>
  <sheetViews>
    <sheetView zoomScale="109" zoomScaleNormal="109" zoomScalePageLayoutView="125" workbookViewId="0">
      <selection sqref="A1:L1"/>
    </sheetView>
  </sheetViews>
  <sheetFormatPr defaultColWidth="11" defaultRowHeight="15.5"/>
  <cols>
    <col min="1" max="1" width="41.5" bestFit="1" customWidth="1"/>
    <col min="2" max="2" width="7.83203125" customWidth="1"/>
    <col min="3" max="3" width="11.5" customWidth="1"/>
    <col min="4" max="4" width="14.1640625" customWidth="1"/>
    <col min="5" max="5" width="11" customWidth="1"/>
    <col min="6" max="7" width="11.08203125" customWidth="1"/>
    <col min="8" max="8" width="11.58203125" customWidth="1"/>
    <col min="9" max="9" width="8" customWidth="1"/>
    <col min="10" max="10" width="10.5" customWidth="1"/>
    <col min="11" max="11" width="13.83203125" customWidth="1"/>
    <col min="12" max="12" width="16.08203125" customWidth="1"/>
    <col min="13" max="13" width="12" bestFit="1" customWidth="1"/>
  </cols>
  <sheetData>
    <row r="1" spans="1:13" ht="39" customHeight="1">
      <c r="A1" s="88" t="s">
        <v>98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</row>
    <row r="2" spans="1:13" ht="22" customHeight="1">
      <c r="A2" s="101" t="s">
        <v>115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13" ht="31" customHeight="1">
      <c r="A3" s="95" t="s">
        <v>116</v>
      </c>
      <c r="B3" s="96" t="s">
        <v>56</v>
      </c>
      <c r="C3" s="96" t="s">
        <v>21</v>
      </c>
      <c r="D3" s="96" t="s">
        <v>22</v>
      </c>
      <c r="E3" s="96" t="s">
        <v>23</v>
      </c>
      <c r="F3" s="98" t="s">
        <v>24</v>
      </c>
      <c r="G3" s="99"/>
      <c r="H3" s="99"/>
      <c r="I3" s="100"/>
      <c r="J3" s="98" t="s">
        <v>28</v>
      </c>
      <c r="K3" s="99"/>
      <c r="L3" s="100"/>
    </row>
    <row r="4" spans="1:13" ht="104" customHeight="1" thickBot="1">
      <c r="A4" s="105"/>
      <c r="B4" s="104"/>
      <c r="C4" s="104"/>
      <c r="D4" s="104"/>
      <c r="E4" s="104"/>
      <c r="F4" s="4" t="s">
        <v>25</v>
      </c>
      <c r="G4" s="5" t="s">
        <v>26</v>
      </c>
      <c r="H4" s="5" t="s">
        <v>27</v>
      </c>
      <c r="I4" s="33" t="s">
        <v>17</v>
      </c>
      <c r="J4" s="4" t="s">
        <v>29</v>
      </c>
      <c r="K4" s="5" t="s">
        <v>30</v>
      </c>
      <c r="L4" s="33" t="s">
        <v>17</v>
      </c>
    </row>
    <row r="5" spans="1:13" ht="18.75" customHeight="1">
      <c r="A5" s="2" t="s">
        <v>52</v>
      </c>
      <c r="B5" s="15">
        <v>30</v>
      </c>
      <c r="C5" s="19">
        <v>15</v>
      </c>
      <c r="D5" s="19">
        <v>8</v>
      </c>
      <c r="E5" s="13">
        <v>7</v>
      </c>
      <c r="F5" s="13">
        <v>262</v>
      </c>
      <c r="G5" s="24">
        <v>104</v>
      </c>
      <c r="H5" s="24">
        <v>377</v>
      </c>
      <c r="I5" s="27">
        <f t="shared" ref="I5:I8" si="0">SUM(F5:H5)</f>
        <v>743</v>
      </c>
      <c r="J5" s="24">
        <v>8902</v>
      </c>
      <c r="K5" s="12">
        <v>1294</v>
      </c>
      <c r="L5" s="27">
        <f t="shared" ref="L5:L8" si="1">SUM(J5:K5)</f>
        <v>10196</v>
      </c>
      <c r="M5" s="31"/>
    </row>
    <row r="6" spans="1:13" ht="19" customHeight="1">
      <c r="A6" s="1" t="s">
        <v>53</v>
      </c>
      <c r="B6" s="16">
        <v>9</v>
      </c>
      <c r="C6" s="20">
        <v>5</v>
      </c>
      <c r="D6" s="20">
        <v>2</v>
      </c>
      <c r="E6" s="11">
        <v>2</v>
      </c>
      <c r="F6" s="11">
        <v>32</v>
      </c>
      <c r="G6" s="25">
        <v>6</v>
      </c>
      <c r="H6" s="25">
        <v>19</v>
      </c>
      <c r="I6" s="27">
        <f t="shared" si="0"/>
        <v>57</v>
      </c>
      <c r="J6" s="25">
        <v>606</v>
      </c>
      <c r="K6" s="10">
        <v>13</v>
      </c>
      <c r="L6" s="27">
        <f t="shared" si="1"/>
        <v>619</v>
      </c>
      <c r="M6" s="31"/>
    </row>
    <row r="7" spans="1:13" ht="18" customHeight="1">
      <c r="A7" s="1" t="s">
        <v>54</v>
      </c>
      <c r="B7" s="16">
        <v>29</v>
      </c>
      <c r="C7" s="20">
        <v>11</v>
      </c>
      <c r="D7" s="20">
        <v>13</v>
      </c>
      <c r="E7" s="11">
        <v>5</v>
      </c>
      <c r="F7" s="11">
        <v>131</v>
      </c>
      <c r="G7" s="25">
        <v>128</v>
      </c>
      <c r="H7" s="25">
        <v>114</v>
      </c>
      <c r="I7" s="27">
        <f t="shared" si="0"/>
        <v>373</v>
      </c>
      <c r="J7" s="25">
        <v>9196</v>
      </c>
      <c r="K7" s="10">
        <v>786</v>
      </c>
      <c r="L7" s="27">
        <f t="shared" si="1"/>
        <v>9982</v>
      </c>
      <c r="M7" s="31"/>
    </row>
    <row r="8" spans="1:13" ht="20.149999999999999" customHeight="1">
      <c r="A8" s="1" t="s">
        <v>55</v>
      </c>
      <c r="B8" s="16">
        <v>5</v>
      </c>
      <c r="C8" s="20">
        <v>0</v>
      </c>
      <c r="D8" s="20">
        <v>2</v>
      </c>
      <c r="E8" s="11">
        <v>3</v>
      </c>
      <c r="F8" s="11">
        <v>0</v>
      </c>
      <c r="G8" s="25">
        <v>30</v>
      </c>
      <c r="H8" s="25">
        <v>26</v>
      </c>
      <c r="I8" s="27">
        <f t="shared" si="0"/>
        <v>56</v>
      </c>
      <c r="J8" s="25">
        <v>2604</v>
      </c>
      <c r="K8" s="10">
        <v>6</v>
      </c>
      <c r="L8" s="27">
        <f t="shared" si="1"/>
        <v>2610</v>
      </c>
      <c r="M8" s="31"/>
    </row>
    <row r="9" spans="1:13" ht="22" customHeight="1">
      <c r="A9" s="74" t="s">
        <v>86</v>
      </c>
      <c r="B9" s="18">
        <f>SUM(B5:B8)</f>
        <v>73</v>
      </c>
      <c r="C9" s="22">
        <f t="shared" ref="C9:L9" si="2">SUM(C5:C8)</f>
        <v>31</v>
      </c>
      <c r="D9" s="22">
        <f t="shared" si="2"/>
        <v>25</v>
      </c>
      <c r="E9" s="22">
        <f t="shared" si="2"/>
        <v>17</v>
      </c>
      <c r="F9" s="35">
        <f t="shared" si="2"/>
        <v>425</v>
      </c>
      <c r="G9" s="18">
        <f t="shared" si="2"/>
        <v>268</v>
      </c>
      <c r="H9" s="28">
        <f t="shared" si="2"/>
        <v>536</v>
      </c>
      <c r="I9" s="22">
        <f t="shared" si="2"/>
        <v>1229</v>
      </c>
      <c r="J9" s="18">
        <f t="shared" si="2"/>
        <v>21308</v>
      </c>
      <c r="K9" s="28">
        <f t="shared" si="2"/>
        <v>2099</v>
      </c>
      <c r="L9" s="28">
        <f t="shared" si="2"/>
        <v>23407</v>
      </c>
    </row>
    <row r="11" spans="1:13">
      <c r="A11" t="s">
        <v>20</v>
      </c>
    </row>
    <row r="12" spans="1:13">
      <c r="A12" t="s">
        <v>57</v>
      </c>
    </row>
  </sheetData>
  <mergeCells count="9">
    <mergeCell ref="A1:L1"/>
    <mergeCell ref="A2:L2"/>
    <mergeCell ref="A3:A4"/>
    <mergeCell ref="B3:B4"/>
    <mergeCell ref="C3:C4"/>
    <mergeCell ref="D3:D4"/>
    <mergeCell ref="E3:E4"/>
    <mergeCell ref="F3:I3"/>
    <mergeCell ref="J3:L3"/>
  </mergeCells>
  <pageMargins left="0.74803149606299213" right="0.74803149606299213" top="0.98425196850393704" bottom="0.98425196850393704" header="0.51181102362204722" footer="0.51181102362204722"/>
  <pageSetup paperSize="9" scale="88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0057B-14CF-48A0-8AEA-0F9750916A3D}">
  <sheetPr>
    <tabColor rgb="FF92D050"/>
    <pageSetUpPr fitToPage="1"/>
  </sheetPr>
  <dimension ref="A1:J28"/>
  <sheetViews>
    <sheetView zoomScaleNormal="100" zoomScalePageLayoutView="125" workbookViewId="0">
      <selection sqref="A1:I1"/>
    </sheetView>
  </sheetViews>
  <sheetFormatPr defaultColWidth="11" defaultRowHeight="15.5"/>
  <cols>
    <col min="1" max="1" width="45.6640625" customWidth="1"/>
    <col min="2" max="2" width="7.83203125" customWidth="1"/>
    <col min="3" max="4" width="11.08203125" customWidth="1"/>
    <col min="5" max="5" width="13.83203125" customWidth="1"/>
    <col min="6" max="6" width="8" customWidth="1"/>
    <col min="7" max="7" width="10.5" customWidth="1"/>
    <col min="8" max="8" width="13.83203125" customWidth="1"/>
    <col min="9" max="9" width="16.08203125" customWidth="1"/>
    <col min="10" max="10" width="12" bestFit="1" customWidth="1"/>
  </cols>
  <sheetData>
    <row r="1" spans="1:10" ht="39" customHeight="1">
      <c r="A1" s="88" t="s">
        <v>98</v>
      </c>
      <c r="B1" s="89"/>
      <c r="C1" s="89"/>
      <c r="D1" s="89"/>
      <c r="E1" s="89"/>
      <c r="F1" s="89"/>
      <c r="G1" s="89"/>
      <c r="H1" s="89"/>
      <c r="I1" s="90"/>
    </row>
    <row r="2" spans="1:10" ht="22" customHeight="1">
      <c r="A2" s="101" t="s">
        <v>58</v>
      </c>
      <c r="B2" s="102"/>
      <c r="C2" s="102"/>
      <c r="D2" s="102"/>
      <c r="E2" s="102"/>
      <c r="F2" s="102"/>
      <c r="G2" s="102"/>
      <c r="H2" s="102"/>
      <c r="I2" s="103"/>
    </row>
    <row r="3" spans="1:10" ht="31" customHeight="1">
      <c r="A3" s="95" t="s">
        <v>59</v>
      </c>
      <c r="B3" s="96" t="s">
        <v>56</v>
      </c>
      <c r="C3" s="98" t="s">
        <v>24</v>
      </c>
      <c r="D3" s="99"/>
      <c r="E3" s="99"/>
      <c r="F3" s="100"/>
      <c r="G3" s="98" t="s">
        <v>28</v>
      </c>
      <c r="H3" s="99"/>
      <c r="I3" s="100"/>
    </row>
    <row r="4" spans="1:10" ht="104" customHeight="1" thickBot="1">
      <c r="A4" s="105"/>
      <c r="B4" s="104"/>
      <c r="C4" s="4" t="s">
        <v>25</v>
      </c>
      <c r="D4" s="5" t="s">
        <v>26</v>
      </c>
      <c r="E4" s="5" t="s">
        <v>27</v>
      </c>
      <c r="F4" s="33" t="s">
        <v>17</v>
      </c>
      <c r="G4" s="4" t="s">
        <v>29</v>
      </c>
      <c r="H4" s="5" t="s">
        <v>30</v>
      </c>
      <c r="I4" s="33" t="s">
        <v>17</v>
      </c>
    </row>
    <row r="5" spans="1:10" ht="18.75" customHeight="1">
      <c r="A5" s="2" t="s">
        <v>60</v>
      </c>
      <c r="B5" s="15">
        <v>26</v>
      </c>
      <c r="C5" s="13">
        <v>136</v>
      </c>
      <c r="D5" s="24">
        <v>70</v>
      </c>
      <c r="E5" s="24">
        <v>159</v>
      </c>
      <c r="F5" s="27">
        <f t="shared" ref="F5:F13" si="0">SUM(C5:E5)</f>
        <v>365</v>
      </c>
      <c r="G5" s="24">
        <v>4272</v>
      </c>
      <c r="H5" s="12">
        <v>586</v>
      </c>
      <c r="I5" s="27">
        <f t="shared" ref="I5:I13" si="1">SUM(G5:H5)</f>
        <v>4858</v>
      </c>
      <c r="J5" s="31"/>
    </row>
    <row r="6" spans="1:10" ht="18.75" customHeight="1">
      <c r="A6" s="2" t="s">
        <v>61</v>
      </c>
      <c r="B6" s="15">
        <v>16</v>
      </c>
      <c r="C6" s="13">
        <v>68</v>
      </c>
      <c r="D6" s="24">
        <v>3</v>
      </c>
      <c r="E6" s="24">
        <v>54</v>
      </c>
      <c r="F6" s="27">
        <f t="shared" si="0"/>
        <v>125</v>
      </c>
      <c r="G6" s="24">
        <v>660</v>
      </c>
      <c r="H6" s="12">
        <v>119</v>
      </c>
      <c r="I6" s="27">
        <f t="shared" si="1"/>
        <v>779</v>
      </c>
      <c r="J6" s="31"/>
    </row>
    <row r="7" spans="1:10" ht="18.75" customHeight="1">
      <c r="A7" s="2" t="s">
        <v>62</v>
      </c>
      <c r="B7" s="15">
        <v>26</v>
      </c>
      <c r="C7" s="13">
        <v>131</v>
      </c>
      <c r="D7" s="24">
        <v>83</v>
      </c>
      <c r="E7" s="24">
        <v>59</v>
      </c>
      <c r="F7" s="27">
        <f t="shared" si="0"/>
        <v>273</v>
      </c>
      <c r="G7" s="24">
        <v>6919</v>
      </c>
      <c r="H7" s="12">
        <v>542</v>
      </c>
      <c r="I7" s="27">
        <f t="shared" si="1"/>
        <v>7461</v>
      </c>
      <c r="J7" s="31"/>
    </row>
    <row r="8" spans="1:10" ht="18.75" customHeight="1">
      <c r="A8" s="2" t="s">
        <v>63</v>
      </c>
      <c r="B8" s="15">
        <v>14</v>
      </c>
      <c r="C8" s="13">
        <v>42</v>
      </c>
      <c r="D8" s="24">
        <v>64</v>
      </c>
      <c r="E8" s="24">
        <v>173</v>
      </c>
      <c r="F8" s="27">
        <f t="shared" si="0"/>
        <v>279</v>
      </c>
      <c r="G8" s="24">
        <v>5580</v>
      </c>
      <c r="H8" s="12">
        <v>588</v>
      </c>
      <c r="I8" s="27">
        <f t="shared" si="1"/>
        <v>6168</v>
      </c>
      <c r="J8" s="31"/>
    </row>
    <row r="9" spans="1:10" ht="18.75" customHeight="1">
      <c r="A9" s="2" t="s">
        <v>64</v>
      </c>
      <c r="B9" s="15">
        <v>4</v>
      </c>
      <c r="C9" s="13">
        <v>27</v>
      </c>
      <c r="D9" s="24">
        <v>6</v>
      </c>
      <c r="E9" s="24">
        <v>58</v>
      </c>
      <c r="F9" s="27">
        <f t="shared" si="0"/>
        <v>91</v>
      </c>
      <c r="G9" s="24">
        <v>1222</v>
      </c>
      <c r="H9" s="12">
        <v>161</v>
      </c>
      <c r="I9" s="27">
        <f t="shared" si="1"/>
        <v>1383</v>
      </c>
      <c r="J9" s="31"/>
    </row>
    <row r="10" spans="1:10" ht="18.75" customHeight="1">
      <c r="A10" s="2" t="s">
        <v>65</v>
      </c>
      <c r="B10" s="15">
        <v>4</v>
      </c>
      <c r="C10" s="13">
        <v>0</v>
      </c>
      <c r="D10" s="24">
        <v>42</v>
      </c>
      <c r="E10" s="24">
        <v>22</v>
      </c>
      <c r="F10" s="27">
        <f t="shared" si="0"/>
        <v>64</v>
      </c>
      <c r="G10" s="24">
        <v>1573</v>
      </c>
      <c r="H10" s="12">
        <v>66</v>
      </c>
      <c r="I10" s="27">
        <f t="shared" si="1"/>
        <v>1639</v>
      </c>
      <c r="J10" s="31"/>
    </row>
    <row r="11" spans="1:10" ht="19" customHeight="1">
      <c r="A11" s="1" t="s">
        <v>66</v>
      </c>
      <c r="B11" s="16">
        <v>6</v>
      </c>
      <c r="C11" s="11">
        <v>21</v>
      </c>
      <c r="D11" s="25">
        <v>0</v>
      </c>
      <c r="E11" s="25">
        <v>11</v>
      </c>
      <c r="F11" s="27">
        <f t="shared" si="0"/>
        <v>32</v>
      </c>
      <c r="G11" s="25">
        <v>1082</v>
      </c>
      <c r="H11" s="10">
        <v>37</v>
      </c>
      <c r="I11" s="27">
        <f t="shared" si="1"/>
        <v>1119</v>
      </c>
      <c r="J11" s="31"/>
    </row>
    <row r="12" spans="1:10" ht="18" customHeight="1">
      <c r="A12" s="1" t="s">
        <v>67</v>
      </c>
      <c r="B12" s="16">
        <v>7</v>
      </c>
      <c r="C12" s="11">
        <v>16</v>
      </c>
      <c r="D12" s="25">
        <v>35</v>
      </c>
      <c r="E12" s="25">
        <v>1</v>
      </c>
      <c r="F12" s="27">
        <f t="shared" si="0"/>
        <v>52</v>
      </c>
      <c r="G12" s="25">
        <v>1742</v>
      </c>
      <c r="H12" s="10">
        <v>833</v>
      </c>
      <c r="I12" s="27">
        <f t="shared" si="1"/>
        <v>2575</v>
      </c>
      <c r="J12" s="31"/>
    </row>
    <row r="13" spans="1:10" ht="20.149999999999999" customHeight="1">
      <c r="A13" s="1" t="s">
        <v>31</v>
      </c>
      <c r="B13" s="16">
        <v>59</v>
      </c>
      <c r="C13" s="11">
        <v>766</v>
      </c>
      <c r="D13" s="25">
        <v>164</v>
      </c>
      <c r="E13" s="25">
        <v>429</v>
      </c>
      <c r="F13" s="27">
        <f t="shared" si="0"/>
        <v>1359</v>
      </c>
      <c r="G13" s="25">
        <v>23231</v>
      </c>
      <c r="H13" s="10">
        <v>7291</v>
      </c>
      <c r="I13" s="27">
        <f t="shared" si="1"/>
        <v>30522</v>
      </c>
      <c r="J13" s="31"/>
    </row>
    <row r="14" spans="1:10" ht="22" customHeight="1">
      <c r="A14" s="74" t="s">
        <v>86</v>
      </c>
      <c r="B14" s="18"/>
      <c r="C14" s="35">
        <f t="shared" ref="C14:I14" si="2">SUM(C5:C13)</f>
        <v>1207</v>
      </c>
      <c r="D14" s="18">
        <f t="shared" si="2"/>
        <v>467</v>
      </c>
      <c r="E14" s="28">
        <f t="shared" si="2"/>
        <v>966</v>
      </c>
      <c r="F14" s="22">
        <f t="shared" si="2"/>
        <v>2640</v>
      </c>
      <c r="G14" s="18">
        <f t="shared" si="2"/>
        <v>46281</v>
      </c>
      <c r="H14" s="28">
        <f t="shared" si="2"/>
        <v>10223</v>
      </c>
      <c r="I14" s="28">
        <f t="shared" si="2"/>
        <v>56504</v>
      </c>
    </row>
    <row r="16" spans="1:10">
      <c r="A16" s="55" t="s">
        <v>106</v>
      </c>
      <c r="B16" s="55"/>
      <c r="C16" s="78">
        <v>1561</v>
      </c>
      <c r="D16" s="78">
        <v>719</v>
      </c>
      <c r="E16" s="78">
        <v>905</v>
      </c>
      <c r="F16" s="78">
        <v>3185</v>
      </c>
      <c r="G16" s="78">
        <v>71739</v>
      </c>
      <c r="H16" s="78">
        <v>14017</v>
      </c>
      <c r="I16" s="78">
        <v>85756</v>
      </c>
    </row>
    <row r="17" spans="1:9">
      <c r="A17" t="s">
        <v>87</v>
      </c>
      <c r="C17" s="64">
        <v>441</v>
      </c>
      <c r="D17" s="64">
        <v>303</v>
      </c>
      <c r="E17" s="64">
        <v>537</v>
      </c>
      <c r="F17" s="64">
        <v>1281</v>
      </c>
      <c r="G17" s="64">
        <v>23050</v>
      </c>
      <c r="H17" s="64">
        <v>2932</v>
      </c>
      <c r="I17" s="64">
        <v>25982</v>
      </c>
    </row>
    <row r="18" spans="1:9">
      <c r="A18" t="s">
        <v>108</v>
      </c>
      <c r="C18" s="76">
        <v>0.28251121076233182</v>
      </c>
      <c r="D18" s="76">
        <v>0.42141863699582754</v>
      </c>
      <c r="E18" s="76">
        <v>0.59337016574585633</v>
      </c>
      <c r="F18" s="76">
        <v>0.40219780219780221</v>
      </c>
      <c r="G18" s="76">
        <v>0.32130361449142031</v>
      </c>
      <c r="H18" s="76">
        <v>0.20917457373189699</v>
      </c>
      <c r="I18" s="76">
        <v>0.30297588506926632</v>
      </c>
    </row>
    <row r="19" spans="1:9">
      <c r="A19" t="s">
        <v>105</v>
      </c>
      <c r="C19" s="70">
        <v>1207</v>
      </c>
      <c r="D19" s="70">
        <v>467</v>
      </c>
      <c r="E19" s="70">
        <v>966</v>
      </c>
      <c r="F19" s="70">
        <v>2640</v>
      </c>
      <c r="G19" s="70">
        <v>46281</v>
      </c>
      <c r="H19" s="70">
        <v>10223</v>
      </c>
      <c r="I19" s="70">
        <v>56504</v>
      </c>
    </row>
    <row r="20" spans="1:9">
      <c r="A20" t="s">
        <v>107</v>
      </c>
      <c r="C20" s="76">
        <v>0.77322229340166559</v>
      </c>
      <c r="D20" s="76">
        <v>0.64951321279554941</v>
      </c>
      <c r="E20" s="111" t="s">
        <v>123</v>
      </c>
      <c r="F20" s="76">
        <v>0.82888540031397173</v>
      </c>
      <c r="G20" s="76">
        <v>0.64513026387320704</v>
      </c>
      <c r="H20" s="76">
        <v>0.7293286723264607</v>
      </c>
      <c r="I20" s="76">
        <v>0.65889267223284664</v>
      </c>
    </row>
    <row r="22" spans="1:9">
      <c r="A22" t="s">
        <v>20</v>
      </c>
    </row>
    <row r="23" spans="1:9">
      <c r="A23" t="s">
        <v>57</v>
      </c>
    </row>
    <row r="25" spans="1:9">
      <c r="A25" t="s">
        <v>117</v>
      </c>
    </row>
    <row r="26" spans="1:9">
      <c r="A26" t="s">
        <v>122</v>
      </c>
    </row>
    <row r="27" spans="1:9">
      <c r="A27" t="s">
        <v>120</v>
      </c>
    </row>
    <row r="28" spans="1:9">
      <c r="A28" s="110" t="s">
        <v>121</v>
      </c>
    </row>
  </sheetData>
  <mergeCells count="6">
    <mergeCell ref="A1:I1"/>
    <mergeCell ref="A2:I2"/>
    <mergeCell ref="A3:A4"/>
    <mergeCell ref="B3:B4"/>
    <mergeCell ref="C3:F3"/>
    <mergeCell ref="G3:I3"/>
  </mergeCells>
  <pageMargins left="0.74803149606299213" right="0.74803149606299213" top="0.98425196850393704" bottom="0.98425196850393704" header="0.51181102362204722" footer="0.51181102362204722"/>
  <pageSetup paperSize="9" scale="88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8D5B-7923-4A42-8375-A720C95B93AE}">
  <sheetPr>
    <tabColor rgb="FF92D050"/>
    <pageSetUpPr fitToPage="1"/>
  </sheetPr>
  <dimension ref="A1:J19"/>
  <sheetViews>
    <sheetView zoomScale="90" zoomScaleNormal="90" zoomScalePageLayoutView="125" workbookViewId="0">
      <selection sqref="A1:I1"/>
    </sheetView>
  </sheetViews>
  <sheetFormatPr defaultColWidth="11" defaultRowHeight="15.5"/>
  <cols>
    <col min="1" max="1" width="41.5" bestFit="1" customWidth="1"/>
    <col min="2" max="2" width="7.83203125" customWidth="1"/>
    <col min="3" max="4" width="11.08203125" customWidth="1"/>
    <col min="5" max="5" width="13.1640625" customWidth="1"/>
    <col min="6" max="6" width="8" customWidth="1"/>
    <col min="7" max="7" width="10.5" customWidth="1"/>
    <col min="8" max="8" width="13.83203125" customWidth="1"/>
    <col min="9" max="9" width="16.08203125" customWidth="1"/>
    <col min="10" max="10" width="12" bestFit="1" customWidth="1"/>
  </cols>
  <sheetData>
    <row r="1" spans="1:10" ht="39" customHeight="1">
      <c r="A1" s="88" t="s">
        <v>98</v>
      </c>
      <c r="B1" s="89"/>
      <c r="C1" s="89"/>
      <c r="D1" s="89"/>
      <c r="E1" s="89"/>
      <c r="F1" s="89"/>
      <c r="G1" s="89"/>
      <c r="H1" s="89"/>
      <c r="I1" s="90"/>
    </row>
    <row r="2" spans="1:10" ht="22" customHeight="1">
      <c r="A2" s="101" t="s">
        <v>68</v>
      </c>
      <c r="B2" s="102"/>
      <c r="C2" s="102"/>
      <c r="D2" s="102"/>
      <c r="E2" s="102"/>
      <c r="F2" s="102"/>
      <c r="G2" s="102"/>
      <c r="H2" s="102"/>
      <c r="I2" s="103"/>
    </row>
    <row r="3" spans="1:10" ht="31" customHeight="1">
      <c r="A3" s="95" t="s">
        <v>69</v>
      </c>
      <c r="B3" s="96" t="s">
        <v>56</v>
      </c>
      <c r="C3" s="98" t="s">
        <v>24</v>
      </c>
      <c r="D3" s="99"/>
      <c r="E3" s="99"/>
      <c r="F3" s="100"/>
      <c r="G3" s="98" t="s">
        <v>28</v>
      </c>
      <c r="H3" s="99"/>
      <c r="I3" s="100"/>
    </row>
    <row r="4" spans="1:10" ht="104" customHeight="1" thickBot="1">
      <c r="A4" s="105"/>
      <c r="B4" s="104"/>
      <c r="C4" s="4" t="s">
        <v>25</v>
      </c>
      <c r="D4" s="5" t="s">
        <v>26</v>
      </c>
      <c r="E4" s="5" t="s">
        <v>27</v>
      </c>
      <c r="F4" s="33" t="s">
        <v>17</v>
      </c>
      <c r="G4" s="4" t="s">
        <v>29</v>
      </c>
      <c r="H4" s="5" t="s">
        <v>30</v>
      </c>
      <c r="I4" s="33" t="s">
        <v>17</v>
      </c>
    </row>
    <row r="5" spans="1:10" ht="18.75" customHeight="1">
      <c r="A5" s="2" t="s">
        <v>70</v>
      </c>
      <c r="B5" s="15">
        <v>51</v>
      </c>
      <c r="C5" s="13">
        <v>581</v>
      </c>
      <c r="D5" s="24">
        <v>267</v>
      </c>
      <c r="E5" s="24">
        <v>549</v>
      </c>
      <c r="F5" s="27">
        <f t="shared" ref="F5:F8" si="0">SUM(C5:E5)</f>
        <v>1397</v>
      </c>
      <c r="G5" s="24">
        <v>27492</v>
      </c>
      <c r="H5" s="12">
        <v>2164</v>
      </c>
      <c r="I5" s="27">
        <f t="shared" ref="I5:I8" si="1">SUM(G5:H5)</f>
        <v>29656</v>
      </c>
      <c r="J5" s="31"/>
    </row>
    <row r="6" spans="1:10" ht="18.75" customHeight="1">
      <c r="A6" s="2" t="s">
        <v>71</v>
      </c>
      <c r="B6" s="15">
        <v>15</v>
      </c>
      <c r="C6" s="13">
        <v>90</v>
      </c>
      <c r="D6" s="24">
        <v>52</v>
      </c>
      <c r="E6" s="24">
        <v>79</v>
      </c>
      <c r="F6" s="27">
        <f t="shared" si="0"/>
        <v>221</v>
      </c>
      <c r="G6" s="24">
        <v>1359</v>
      </c>
      <c r="H6" s="12">
        <v>1366</v>
      </c>
      <c r="I6" s="27">
        <f t="shared" si="1"/>
        <v>2725</v>
      </c>
      <c r="J6" s="31"/>
    </row>
    <row r="7" spans="1:10" ht="18.75" customHeight="1">
      <c r="A7" s="2" t="s">
        <v>72</v>
      </c>
      <c r="B7" s="15">
        <v>1</v>
      </c>
      <c r="C7" s="13">
        <v>0</v>
      </c>
      <c r="D7" s="24">
        <v>9</v>
      </c>
      <c r="E7" s="24">
        <v>0</v>
      </c>
      <c r="F7" s="27">
        <f t="shared" si="0"/>
        <v>9</v>
      </c>
      <c r="G7" s="24">
        <v>266</v>
      </c>
      <c r="H7" s="12">
        <v>32</v>
      </c>
      <c r="I7" s="27">
        <f t="shared" si="1"/>
        <v>298</v>
      </c>
      <c r="J7" s="31"/>
    </row>
    <row r="8" spans="1:10" ht="18.75" customHeight="1">
      <c r="A8" s="2" t="s">
        <v>73</v>
      </c>
      <c r="B8" s="15">
        <v>11</v>
      </c>
      <c r="C8" s="13">
        <v>63</v>
      </c>
      <c r="D8" s="24">
        <v>10</v>
      </c>
      <c r="E8" s="24">
        <v>290</v>
      </c>
      <c r="F8" s="27">
        <f t="shared" si="0"/>
        <v>363</v>
      </c>
      <c r="G8" s="24">
        <v>1891</v>
      </c>
      <c r="H8" s="12">
        <v>2229</v>
      </c>
      <c r="I8" s="27">
        <f t="shared" si="1"/>
        <v>4120</v>
      </c>
      <c r="J8" s="31"/>
    </row>
    <row r="9" spans="1:10" ht="22" customHeight="1">
      <c r="A9" s="74" t="s">
        <v>86</v>
      </c>
      <c r="B9" s="18"/>
      <c r="C9" s="35">
        <f t="shared" ref="C9:I9" si="2">SUM(C5:C8)</f>
        <v>734</v>
      </c>
      <c r="D9" s="18">
        <f t="shared" si="2"/>
        <v>338</v>
      </c>
      <c r="E9" s="28">
        <f t="shared" si="2"/>
        <v>918</v>
      </c>
      <c r="F9" s="22">
        <f t="shared" si="2"/>
        <v>1990</v>
      </c>
      <c r="G9" s="18">
        <f t="shared" si="2"/>
        <v>31008</v>
      </c>
      <c r="H9" s="28">
        <f t="shared" si="2"/>
        <v>5791</v>
      </c>
      <c r="I9" s="28">
        <f t="shared" si="2"/>
        <v>36799</v>
      </c>
    </row>
    <row r="11" spans="1:10">
      <c r="A11" s="55" t="s">
        <v>109</v>
      </c>
      <c r="B11" s="55"/>
      <c r="C11" s="78">
        <v>1561</v>
      </c>
      <c r="D11" s="78">
        <v>719</v>
      </c>
      <c r="E11" s="78">
        <v>905</v>
      </c>
      <c r="F11" s="78">
        <v>3185</v>
      </c>
      <c r="G11" s="78">
        <v>71739</v>
      </c>
      <c r="H11" s="78">
        <v>14017</v>
      </c>
      <c r="I11" s="78">
        <v>85756</v>
      </c>
    </row>
    <row r="12" spans="1:10">
      <c r="A12" s="77" t="s">
        <v>110</v>
      </c>
      <c r="C12" s="76">
        <f>C9/C11</f>
        <v>0.47021140294682895</v>
      </c>
      <c r="D12" s="76">
        <f t="shared" ref="D12:I12" si="3">D9/D11</f>
        <v>0.47009735744089015</v>
      </c>
      <c r="E12" s="111" t="s">
        <v>123</v>
      </c>
      <c r="F12" s="76">
        <f t="shared" si="3"/>
        <v>0.6248037676609105</v>
      </c>
      <c r="G12" s="76">
        <f t="shared" si="3"/>
        <v>0.43223351315184211</v>
      </c>
      <c r="H12" s="76">
        <f t="shared" si="3"/>
        <v>0.41314118570307484</v>
      </c>
      <c r="I12" s="76">
        <f t="shared" si="3"/>
        <v>0.42911283175521248</v>
      </c>
    </row>
    <row r="14" spans="1:10">
      <c r="A14" t="s">
        <v>20</v>
      </c>
    </row>
    <row r="15" spans="1:10">
      <c r="A15" t="s">
        <v>57</v>
      </c>
    </row>
    <row r="17" spans="1:1">
      <c r="A17" t="s">
        <v>117</v>
      </c>
    </row>
    <row r="18" spans="1:1">
      <c r="A18" t="s">
        <v>119</v>
      </c>
    </row>
    <row r="19" spans="1:1">
      <c r="A19" t="s">
        <v>120</v>
      </c>
    </row>
  </sheetData>
  <mergeCells count="6">
    <mergeCell ref="A1:I1"/>
    <mergeCell ref="A2:I2"/>
    <mergeCell ref="A3:A4"/>
    <mergeCell ref="B3:B4"/>
    <mergeCell ref="C3:F3"/>
    <mergeCell ref="G3:I3"/>
  </mergeCells>
  <pageMargins left="0.74803149606299213" right="0.74803149606299213" top="0.98425196850393704" bottom="0.98425196850393704" header="0.51181102362204722" footer="0.51181102362204722"/>
  <pageSetup paperSize="9" scale="88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BFBE-6799-448B-A04F-B85F44C06AF7}">
  <sheetPr>
    <tabColor rgb="FF92D050"/>
  </sheetPr>
  <dimension ref="A1:J27"/>
  <sheetViews>
    <sheetView zoomScale="99" zoomScaleNormal="99" workbookViewId="0">
      <selection activeCell="A2" sqref="A2"/>
    </sheetView>
  </sheetViews>
  <sheetFormatPr defaultRowHeight="15.5"/>
  <cols>
    <col min="1" max="1" width="43.08203125" customWidth="1"/>
  </cols>
  <sheetData>
    <row r="1" spans="1:10" ht="21">
      <c r="A1" s="109" t="s">
        <v>99</v>
      </c>
      <c r="B1" s="109"/>
      <c r="C1" s="109"/>
      <c r="D1" s="109"/>
      <c r="E1" s="109"/>
      <c r="F1" s="109"/>
      <c r="G1" s="109"/>
      <c r="H1" s="109"/>
      <c r="I1" s="109"/>
      <c r="J1" s="109"/>
    </row>
    <row r="3" spans="1:10" ht="21" customHeight="1">
      <c r="A3" s="108" t="s">
        <v>95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>
      <c r="B4" s="57">
        <v>2015</v>
      </c>
      <c r="C4" s="57">
        <v>2016</v>
      </c>
      <c r="D4" s="57">
        <v>2017</v>
      </c>
      <c r="E4" s="57">
        <v>2018</v>
      </c>
      <c r="F4" s="57">
        <v>2019</v>
      </c>
      <c r="G4" s="57">
        <v>2020</v>
      </c>
      <c r="H4" s="57">
        <v>2021</v>
      </c>
      <c r="I4" s="57">
        <v>2022</v>
      </c>
      <c r="J4" s="57">
        <v>2023</v>
      </c>
    </row>
    <row r="5" spans="1:10">
      <c r="A5" s="46" t="s">
        <v>91</v>
      </c>
      <c r="B5" s="68">
        <v>63</v>
      </c>
      <c r="C5" s="68">
        <v>91</v>
      </c>
      <c r="D5" s="68">
        <v>118</v>
      </c>
      <c r="E5" s="68">
        <v>163</v>
      </c>
      <c r="F5" s="68">
        <v>141</v>
      </c>
      <c r="G5" s="68">
        <v>115</v>
      </c>
      <c r="H5" s="68">
        <v>110</v>
      </c>
      <c r="I5" s="67">
        <v>51</v>
      </c>
      <c r="J5" s="68">
        <v>53</v>
      </c>
    </row>
    <row r="6" spans="1:10">
      <c r="A6" s="46" t="s">
        <v>93</v>
      </c>
      <c r="B6" s="68">
        <v>66</v>
      </c>
      <c r="C6" s="68">
        <v>90</v>
      </c>
      <c r="D6" s="68">
        <v>117</v>
      </c>
      <c r="E6" s="68">
        <v>177</v>
      </c>
      <c r="F6" s="68">
        <v>152</v>
      </c>
      <c r="G6" s="68">
        <v>130</v>
      </c>
      <c r="H6" s="68">
        <v>125</v>
      </c>
      <c r="I6" s="67">
        <v>54</v>
      </c>
      <c r="J6" s="68">
        <v>59</v>
      </c>
    </row>
    <row r="7" spans="1:10" ht="16" thickBot="1">
      <c r="A7" s="50" t="s">
        <v>90</v>
      </c>
      <c r="B7" s="58"/>
      <c r="C7" s="58"/>
      <c r="D7" s="58"/>
      <c r="E7" s="58"/>
      <c r="F7" s="58"/>
      <c r="G7" s="58"/>
      <c r="H7" s="58"/>
      <c r="I7" s="66">
        <v>23</v>
      </c>
      <c r="J7" s="65">
        <v>17</v>
      </c>
    </row>
    <row r="8" spans="1:10">
      <c r="A8" s="63" t="s">
        <v>17</v>
      </c>
      <c r="B8" s="59">
        <v>129</v>
      </c>
      <c r="C8" s="59">
        <v>181</v>
      </c>
      <c r="D8" s="59">
        <v>235</v>
      </c>
      <c r="E8" s="59">
        <v>340</v>
      </c>
      <c r="F8" s="59">
        <v>293</v>
      </c>
      <c r="G8" s="59">
        <v>245</v>
      </c>
      <c r="H8" s="59">
        <v>235</v>
      </c>
      <c r="I8" s="62">
        <v>128</v>
      </c>
      <c r="J8" s="62">
        <v>129</v>
      </c>
    </row>
    <row r="9" spans="1:10" ht="122.25" customHeight="1"/>
    <row r="10" spans="1:10" ht="18.5">
      <c r="A10" s="108" t="s">
        <v>96</v>
      </c>
      <c r="B10" s="108"/>
      <c r="C10" s="108"/>
      <c r="D10" s="108"/>
      <c r="E10" s="108"/>
      <c r="F10" s="108"/>
      <c r="G10" s="108"/>
      <c r="H10" s="108"/>
      <c r="I10" s="108"/>
      <c r="J10" s="108"/>
    </row>
    <row r="11" spans="1:10">
      <c r="B11" s="56">
        <v>2015</v>
      </c>
      <c r="C11" s="56">
        <v>2016</v>
      </c>
      <c r="D11" s="56">
        <v>2017</v>
      </c>
      <c r="E11" s="56">
        <v>2018</v>
      </c>
      <c r="F11" s="56">
        <v>2019</v>
      </c>
      <c r="G11" s="56">
        <v>2020</v>
      </c>
      <c r="H11" s="56">
        <v>2021</v>
      </c>
      <c r="I11" s="56">
        <v>2022</v>
      </c>
      <c r="J11" s="56">
        <v>2023</v>
      </c>
    </row>
    <row r="12" spans="1:10">
      <c r="A12" s="46" t="s">
        <v>91</v>
      </c>
      <c r="B12" s="68">
        <v>1393</v>
      </c>
      <c r="C12" s="68">
        <v>2244</v>
      </c>
      <c r="D12" s="68">
        <v>2679</v>
      </c>
      <c r="E12" s="68">
        <v>2956</v>
      </c>
      <c r="F12" s="68">
        <v>2376</v>
      </c>
      <c r="G12" s="68">
        <v>1807</v>
      </c>
      <c r="H12" s="68">
        <v>1981</v>
      </c>
      <c r="I12" s="67">
        <v>1227</v>
      </c>
      <c r="J12" s="68">
        <v>1561</v>
      </c>
    </row>
    <row r="13" spans="1:10">
      <c r="A13" s="46" t="s">
        <v>93</v>
      </c>
      <c r="B13" s="68">
        <v>1464</v>
      </c>
      <c r="C13" s="68">
        <v>1589</v>
      </c>
      <c r="D13" s="68">
        <v>1908</v>
      </c>
      <c r="E13" s="68">
        <v>2563</v>
      </c>
      <c r="F13" s="68">
        <v>2755</v>
      </c>
      <c r="G13" s="68">
        <v>2078</v>
      </c>
      <c r="H13" s="68">
        <v>1709</v>
      </c>
      <c r="I13" s="67">
        <v>623</v>
      </c>
      <c r="J13" s="68">
        <v>719</v>
      </c>
    </row>
    <row r="14" spans="1:10" ht="16" thickBot="1">
      <c r="A14" s="50" t="s">
        <v>90</v>
      </c>
      <c r="B14" s="58"/>
      <c r="C14" s="58"/>
      <c r="D14" s="58"/>
      <c r="E14" s="58"/>
      <c r="F14" s="58"/>
      <c r="G14" s="58"/>
      <c r="H14" s="58"/>
      <c r="I14" s="66">
        <v>848</v>
      </c>
      <c r="J14" s="65">
        <v>905</v>
      </c>
    </row>
    <row r="15" spans="1:10">
      <c r="A15" s="61" t="s">
        <v>17</v>
      </c>
      <c r="B15" s="59">
        <v>2857</v>
      </c>
      <c r="C15" s="59">
        <v>3833</v>
      </c>
      <c r="D15" s="59">
        <v>4587</v>
      </c>
      <c r="E15" s="59">
        <v>5519</v>
      </c>
      <c r="F15" s="59">
        <v>5131</v>
      </c>
      <c r="G15" s="59">
        <v>3885</v>
      </c>
      <c r="H15" s="59">
        <v>3690</v>
      </c>
      <c r="I15" s="59">
        <v>2698</v>
      </c>
      <c r="J15" s="59">
        <v>3185</v>
      </c>
    </row>
    <row r="17" spans="1:10" ht="108" customHeight="1"/>
    <row r="18" spans="1:10" ht="18.5">
      <c r="A18" s="108" t="s">
        <v>88</v>
      </c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0">
      <c r="B19" s="56">
        <v>2015</v>
      </c>
      <c r="C19" s="56">
        <v>2016</v>
      </c>
      <c r="D19" s="56">
        <v>2017</v>
      </c>
      <c r="E19" s="56">
        <v>2018</v>
      </c>
      <c r="F19" s="56">
        <v>2019</v>
      </c>
      <c r="G19" s="56">
        <v>2020</v>
      </c>
      <c r="H19" s="56">
        <v>2021</v>
      </c>
      <c r="I19" s="56">
        <v>2022</v>
      </c>
      <c r="J19" s="56">
        <v>2023</v>
      </c>
    </row>
    <row r="20" spans="1:10">
      <c r="A20" t="s">
        <v>29</v>
      </c>
      <c r="B20" s="69"/>
      <c r="C20" s="69"/>
      <c r="D20" s="69"/>
      <c r="E20" s="69"/>
      <c r="F20" s="69"/>
      <c r="G20" s="69"/>
      <c r="H20" s="69"/>
      <c r="I20" s="72">
        <v>50420</v>
      </c>
      <c r="J20" s="72">
        <v>71739</v>
      </c>
    </row>
    <row r="21" spans="1:10" ht="16" thickBot="1">
      <c r="A21" s="50" t="s">
        <v>30</v>
      </c>
      <c r="B21" s="71"/>
      <c r="C21" s="71"/>
      <c r="D21" s="71"/>
      <c r="E21" s="71"/>
      <c r="F21" s="71"/>
      <c r="G21" s="71"/>
      <c r="H21" s="71"/>
      <c r="I21" s="73">
        <v>10458</v>
      </c>
      <c r="J21" s="73">
        <v>14017</v>
      </c>
    </row>
    <row r="22" spans="1:10">
      <c r="A22" s="61" t="s">
        <v>17</v>
      </c>
      <c r="B22" s="60">
        <v>100393.5</v>
      </c>
      <c r="C22" s="60">
        <v>124907</v>
      </c>
      <c r="D22" s="60">
        <v>228517</v>
      </c>
      <c r="E22" s="60">
        <v>125370</v>
      </c>
      <c r="F22" s="60">
        <v>102422</v>
      </c>
      <c r="G22" s="60">
        <v>76866</v>
      </c>
      <c r="H22" s="60">
        <v>79684</v>
      </c>
      <c r="I22" s="60">
        <v>60878</v>
      </c>
      <c r="J22" s="60">
        <v>85756</v>
      </c>
    </row>
    <row r="25" spans="1:10">
      <c r="A25" t="s">
        <v>92</v>
      </c>
    </row>
    <row r="26" spans="1:10">
      <c r="A26" t="s">
        <v>94</v>
      </c>
    </row>
    <row r="27" spans="1:10">
      <c r="A27" t="s">
        <v>20</v>
      </c>
    </row>
  </sheetData>
  <mergeCells count="4">
    <mergeCell ref="A18:J18"/>
    <mergeCell ref="A1:J1"/>
    <mergeCell ref="A3:J3"/>
    <mergeCell ref="A10:J10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</vt:i4>
      </vt:variant>
    </vt:vector>
  </HeadingPairs>
  <TitlesOfParts>
    <vt:vector size="13" baseType="lpstr">
      <vt:lpstr>Legenda</vt:lpstr>
      <vt:lpstr>Řízení DP přehled</vt:lpstr>
      <vt:lpstr>Kraje přehled</vt:lpstr>
      <vt:lpstr>Druhy zařízení přehled</vt:lpstr>
      <vt:lpstr>Typ zdr. pracoviště přehled</vt:lpstr>
      <vt:lpstr>Obory přehled</vt:lpstr>
      <vt:lpstr>Linie přehled</vt:lpstr>
      <vt:lpstr>Vybrané trendy</vt:lpstr>
      <vt:lpstr>'Druhy zařízení přehled'!Oblast_tisku</vt:lpstr>
      <vt:lpstr>'Kraje přehled'!Oblast_tisku</vt:lpstr>
      <vt:lpstr>'Linie přehled'!Oblast_tisku</vt:lpstr>
      <vt:lpstr>'Obory přehled'!Oblast_tisku</vt:lpstr>
      <vt:lpstr>'Typ zdr. pracoviště přehled'!Oblast_tisku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SK</dc:creator>
  <cp:lastModifiedBy>Zvolský Miroslav MUDr.</cp:lastModifiedBy>
  <cp:lastPrinted>2016-11-11T11:43:54Z</cp:lastPrinted>
  <dcterms:created xsi:type="dcterms:W3CDTF">2014-07-23T14:45:23Z</dcterms:created>
  <dcterms:modified xsi:type="dcterms:W3CDTF">2025-03-04T11:12:15Z</dcterms:modified>
</cp:coreProperties>
</file>